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S:\Grants\Grants Department\APPLICATION MATERIALS\2022 APPLICATION\"/>
    </mc:Choice>
  </mc:AlternateContent>
  <xr:revisionPtr revIDLastSave="0" documentId="8_{192CA92C-9F2F-4D67-BC8E-530FBAA8F66D}" xr6:coauthVersionLast="45" xr6:coauthVersionMax="45" xr10:uidLastSave="{00000000-0000-0000-0000-000000000000}"/>
  <bookViews>
    <workbookView xWindow="-120" yWindow="-120" windowWidth="29040" windowHeight="15840" tabRatio="862" xr2:uid="{00000000-000D-0000-FFFF-FFFF00000000}"/>
  </bookViews>
  <sheets>
    <sheet name="Instructions" sheetId="16" r:id="rId1"/>
    <sheet name="Personnel Allocation - Step 1" sheetId="9" r:id="rId2"/>
    <sheet name="Schedule A" sheetId="20" r:id="rId3"/>
    <sheet name="Project Costs - Step 2 (2 pgs)" sheetId="10" r:id="rId4"/>
    <sheet name="Schedule B" sheetId="18" r:id="rId5"/>
    <sheet name="Application Budget - Step 3" sheetId="1" r:id="rId6"/>
    <sheet name="Cert NonFed Match - Step 4" sheetId="11" r:id="rId7"/>
    <sheet name="Comparison" sheetId="8" state="hidden" r:id="rId8"/>
    <sheet name="Drop Down Box Lists" sheetId="5" state="hidden" r:id="rId9"/>
  </sheets>
  <externalReferences>
    <externalReference r:id="rId10"/>
    <externalReference r:id="rId11"/>
  </externalReferences>
  <definedNames>
    <definedName name="fundtype" localSheetId="6">'[1]Drop Down Box Lists'!$A$25:$A$29</definedName>
    <definedName name="fundtype" localSheetId="2">'[2]Drop Down Box Lists'!$A$3:$A$7</definedName>
    <definedName name="fundtype">'Drop Down Box Lists'!$A$3:$A$7</definedName>
    <definedName name="Inkind" localSheetId="6">'[1]Drop Down Box Lists'!$A$15:$A$22</definedName>
    <definedName name="Inkind" localSheetId="2">'[2]Drop Down Box Lists'!#REF!</definedName>
    <definedName name="Inkind">'Drop Down Box Lists'!#REF!</definedName>
    <definedName name="MIS" localSheetId="6">'[1]Drop Down Box Lists'!$A$32:$A$105</definedName>
    <definedName name="MIS" localSheetId="2">'[2]Drop Down Box Lists'!$A$10:$A$70</definedName>
    <definedName name="MIS">'Drop Down Box Lists'!$A$10:$A$70</definedName>
    <definedName name="_xlnm.Print_Area" localSheetId="5">'Application Budget - Step 3'!$A$1:$I$61</definedName>
    <definedName name="_xlnm.Print_Area" localSheetId="6">'Cert NonFed Match - Step 4'!$A$1:$G$60</definedName>
    <definedName name="_xlnm.Print_Area" localSheetId="0">Instructions!$A$1:$A$61</definedName>
    <definedName name="_xlnm.Print_Area" localSheetId="1">'Personnel Allocation - Step 1'!$A$1:$G$50</definedName>
    <definedName name="_xlnm.Print_Area" localSheetId="3">'Project Costs - Step 2 (2 pgs)'!$A$1:$E$55</definedName>
    <definedName name="_xlnm.Print_Area" localSheetId="2">'Schedule A'!$A$1:$D$13</definedName>
    <definedName name="Source" localSheetId="6">'[1]Drop Down Box Lists'!$A$3:$A$12</definedName>
    <definedName name="Source" localSheetId="2">'[2]Drop Down Box Lists'!#REF!</definedName>
    <definedName name="Source">'Drop Down Box Lists'!#REF!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20" l="1"/>
  <c r="C5" i="20"/>
  <c r="D11" i="20" l="1"/>
  <c r="D13" i="20" s="1"/>
  <c r="C38" i="10" s="1"/>
  <c r="F10" i="9"/>
  <c r="F29" i="9" l="1"/>
  <c r="F11" i="9" l="1"/>
  <c r="F12" i="9"/>
  <c r="F13" i="9"/>
  <c r="D18" i="1" l="1"/>
  <c r="C18" i="1" s="1"/>
  <c r="G21" i="11" s="1"/>
  <c r="B21" i="11" s="1"/>
  <c r="D18" i="11"/>
  <c r="F17" i="9"/>
  <c r="B12" i="10" s="1"/>
  <c r="E12" i="10" s="1"/>
  <c r="F33" i="9"/>
  <c r="C20" i="10" s="1"/>
  <c r="E20" i="10" s="1"/>
  <c r="F42" i="9"/>
  <c r="D21" i="10" s="1"/>
  <c r="D33" i="1"/>
  <c r="D34" i="1"/>
  <c r="C34" i="1" s="1"/>
  <c r="D35" i="1"/>
  <c r="D36" i="1"/>
  <c r="D32" i="1"/>
  <c r="E32" i="1" s="1"/>
  <c r="D19" i="1"/>
  <c r="D21" i="1"/>
  <c r="D22" i="1"/>
  <c r="E22" i="1" s="1"/>
  <c r="D23" i="1"/>
  <c r="D24" i="1"/>
  <c r="E24" i="1" s="1"/>
  <c r="D25" i="1"/>
  <c r="D26" i="1"/>
  <c r="C26" i="1" s="1"/>
  <c r="G29" i="11" s="1"/>
  <c r="B29" i="11" s="1"/>
  <c r="D27" i="1"/>
  <c r="D28" i="1"/>
  <c r="E28" i="1" s="1"/>
  <c r="D29" i="1"/>
  <c r="D30" i="1"/>
  <c r="C29" i="1"/>
  <c r="G32" i="11" s="1"/>
  <c r="B32" i="11" s="1"/>
  <c r="B7" i="10"/>
  <c r="E7" i="10" s="1"/>
  <c r="F26" i="9"/>
  <c r="C13" i="10" s="1"/>
  <c r="F48" i="9"/>
  <c r="D27" i="10"/>
  <c r="E27" i="10" s="1"/>
  <c r="C30" i="1"/>
  <c r="G33" i="11"/>
  <c r="E30" i="1"/>
  <c r="E25" i="1"/>
  <c r="E26" i="1"/>
  <c r="E27" i="1"/>
  <c r="E29" i="1"/>
  <c r="E33" i="1"/>
  <c r="E19" i="1"/>
  <c r="E21" i="1"/>
  <c r="E23" i="1"/>
  <c r="E35" i="1"/>
  <c r="E36" i="1"/>
  <c r="D40" i="11"/>
  <c r="D43" i="11" s="1"/>
  <c r="H49" i="1" s="1"/>
  <c r="B6" i="10"/>
  <c r="B8" i="10"/>
  <c r="E8" i="10" s="1"/>
  <c r="F14" i="9"/>
  <c r="B9" i="10" s="1"/>
  <c r="E9" i="10" s="1"/>
  <c r="F15" i="9"/>
  <c r="B10" i="10" s="1"/>
  <c r="E10" i="10" s="1"/>
  <c r="F16" i="9"/>
  <c r="B11" i="10" s="1"/>
  <c r="E11" i="10" s="1"/>
  <c r="F27" i="9"/>
  <c r="F28" i="9"/>
  <c r="C15" i="10" s="1"/>
  <c r="E15" i="10" s="1"/>
  <c r="C16" i="10"/>
  <c r="E16" i="10" s="1"/>
  <c r="F30" i="9"/>
  <c r="C17" i="10" s="1"/>
  <c r="E17" i="10" s="1"/>
  <c r="F31" i="9"/>
  <c r="C18" i="10" s="1"/>
  <c r="E18" i="10" s="1"/>
  <c r="F32" i="9"/>
  <c r="C19" i="10" s="1"/>
  <c r="E19" i="10" s="1"/>
  <c r="F43" i="9"/>
  <c r="D22" i="10" s="1"/>
  <c r="E22" i="10" s="1"/>
  <c r="F44" i="9"/>
  <c r="F45" i="9"/>
  <c r="D24" i="10" s="1"/>
  <c r="E24" i="10" s="1"/>
  <c r="F46" i="9"/>
  <c r="D25" i="10" s="1"/>
  <c r="E25" i="10" s="1"/>
  <c r="F47" i="9"/>
  <c r="D26" i="10" s="1"/>
  <c r="E26" i="10" s="1"/>
  <c r="F49" i="9"/>
  <c r="D28" i="10" s="1"/>
  <c r="E28" i="10" s="1"/>
  <c r="C32" i="1"/>
  <c r="G35" i="11" s="1"/>
  <c r="B35" i="11" s="1"/>
  <c r="C33" i="1"/>
  <c r="G36" i="11" s="1"/>
  <c r="B36" i="11" s="1"/>
  <c r="C35" i="1"/>
  <c r="G38" i="11" s="1"/>
  <c r="B38" i="11" s="1"/>
  <c r="C36" i="1"/>
  <c r="G39" i="11"/>
  <c r="B39" i="11" s="1"/>
  <c r="G16" i="1"/>
  <c r="F16" i="1"/>
  <c r="H16" i="1"/>
  <c r="I16" i="1"/>
  <c r="I37" i="1"/>
  <c r="H37" i="1"/>
  <c r="G37" i="1"/>
  <c r="F37" i="1"/>
  <c r="C19" i="1"/>
  <c r="G22" i="11"/>
  <c r="B22" i="11" s="1"/>
  <c r="C21" i="1"/>
  <c r="G24" i="11" s="1"/>
  <c r="B24" i="11" s="1"/>
  <c r="C23" i="1"/>
  <c r="G26" i="11" s="1"/>
  <c r="B26" i="11" s="1"/>
  <c r="C25" i="1"/>
  <c r="G28" i="11" s="1"/>
  <c r="B28" i="11" s="1"/>
  <c r="C27" i="1"/>
  <c r="G30" i="11" s="1"/>
  <c r="B30" i="11" s="1"/>
  <c r="B37" i="1"/>
  <c r="A14" i="1"/>
  <c r="A16" i="11" s="1"/>
  <c r="A12" i="1"/>
  <c r="A14" i="11" s="1"/>
  <c r="A13" i="1"/>
  <c r="A22" i="10"/>
  <c r="A23" i="10"/>
  <c r="A24" i="10"/>
  <c r="A25" i="10"/>
  <c r="A26" i="10"/>
  <c r="A27" i="10"/>
  <c r="A28" i="10"/>
  <c r="A21" i="10"/>
  <c r="A20" i="10"/>
  <c r="E50" i="9"/>
  <c r="F41" i="9"/>
  <c r="B33" i="11"/>
  <c r="A19" i="10"/>
  <c r="A11" i="10"/>
  <c r="A39" i="11"/>
  <c r="A38" i="11"/>
  <c r="A37" i="11"/>
  <c r="A36" i="11"/>
  <c r="A35" i="11"/>
  <c r="A8" i="11"/>
  <c r="F9" i="9"/>
  <c r="F25" i="9"/>
  <c r="A18" i="11"/>
  <c r="A17" i="11"/>
  <c r="A15" i="11"/>
  <c r="A13" i="11"/>
  <c r="A18" i="10"/>
  <c r="A17" i="10"/>
  <c r="A16" i="10"/>
  <c r="A15" i="10"/>
  <c r="A14" i="10"/>
  <c r="A12" i="10"/>
  <c r="A10" i="10"/>
  <c r="A9" i="10"/>
  <c r="A8" i="10"/>
  <c r="A7" i="10"/>
  <c r="A6" i="10"/>
  <c r="A13" i="10"/>
  <c r="A5" i="10"/>
  <c r="E34" i="9"/>
  <c r="E18" i="9"/>
  <c r="F20" i="8"/>
  <c r="F33" i="8"/>
  <c r="E20" i="8"/>
  <c r="E33" i="8"/>
  <c r="E35" i="8"/>
  <c r="B33" i="8"/>
  <c r="C33" i="8"/>
  <c r="D33" i="8" s="1"/>
  <c r="C20" i="8"/>
  <c r="D32" i="8"/>
  <c r="D31" i="8"/>
  <c r="D30" i="8"/>
  <c r="D29" i="8"/>
  <c r="D28" i="8"/>
  <c r="D27" i="8"/>
  <c r="P25" i="8"/>
  <c r="M25" i="8"/>
  <c r="K25" i="8"/>
  <c r="D25" i="8"/>
  <c r="D24" i="8"/>
  <c r="D23" i="8"/>
  <c r="D22" i="8"/>
  <c r="D21" i="8"/>
  <c r="N19" i="8"/>
  <c r="N20" i="8" s="1"/>
  <c r="P33" i="8" s="1"/>
  <c r="L19" i="8"/>
  <c r="M19" i="8"/>
  <c r="L20" i="8"/>
  <c r="J19" i="8"/>
  <c r="K19" i="8"/>
  <c r="J20" i="8" s="1"/>
  <c r="B20" i="8"/>
  <c r="D20" i="8" s="1"/>
  <c r="P19" i="8"/>
  <c r="D19" i="8"/>
  <c r="D18" i="8"/>
  <c r="D17" i="8"/>
  <c r="D16" i="8"/>
  <c r="D15" i="8"/>
  <c r="D14" i="8"/>
  <c r="D13" i="8"/>
  <c r="D12" i="8"/>
  <c r="D11" i="8"/>
  <c r="B35" i="8"/>
  <c r="B40" i="8" s="1"/>
  <c r="I39" i="1"/>
  <c r="I41" i="1" s="1"/>
  <c r="I44" i="1" s="1"/>
  <c r="H39" i="1"/>
  <c r="H41" i="1" s="1"/>
  <c r="H44" i="1" s="1"/>
  <c r="G39" i="1"/>
  <c r="G41" i="1" s="1"/>
  <c r="G44" i="1" s="1"/>
  <c r="F39" i="1"/>
  <c r="F41" i="1"/>
  <c r="F44" i="1" s="1"/>
  <c r="B5" i="10"/>
  <c r="E5" i="10" s="1"/>
  <c r="C28" i="1"/>
  <c r="G31" i="11" s="1"/>
  <c r="B31" i="11" s="1"/>
  <c r="B16" i="1"/>
  <c r="F50" i="9" l="1"/>
  <c r="D14" i="1" s="1"/>
  <c r="C14" i="1" s="1"/>
  <c r="G16" i="11" s="1"/>
  <c r="B16" i="11" s="1"/>
  <c r="C35" i="8"/>
  <c r="B41" i="8" s="1"/>
  <c r="F35" i="8"/>
  <c r="D20" i="1"/>
  <c r="C55" i="10"/>
  <c r="C9" i="18"/>
  <c r="E21" i="10"/>
  <c r="C24" i="1"/>
  <c r="G27" i="11" s="1"/>
  <c r="B27" i="11" s="1"/>
  <c r="C22" i="1"/>
  <c r="G25" i="11" s="1"/>
  <c r="B25" i="11" s="1"/>
  <c r="D23" i="10"/>
  <c r="E23" i="10" s="1"/>
  <c r="D35" i="8"/>
  <c r="B42" i="8" s="1"/>
  <c r="C41" i="8" s="1"/>
  <c r="B39" i="1"/>
  <c r="B41" i="1" s="1"/>
  <c r="B49" i="1" s="1"/>
  <c r="E18" i="1"/>
  <c r="G37" i="11"/>
  <c r="E34" i="1"/>
  <c r="D37" i="1"/>
  <c r="F18" i="9"/>
  <c r="D12" i="1" s="1"/>
  <c r="E12" i="1" s="1"/>
  <c r="E6" i="10"/>
  <c r="B30" i="10"/>
  <c r="B32" i="10" s="1"/>
  <c r="F34" i="9"/>
  <c r="D13" i="1" s="1"/>
  <c r="C13" i="1" s="1"/>
  <c r="C14" i="10"/>
  <c r="E14" i="10" s="1"/>
  <c r="E13" i="10"/>
  <c r="E14" i="1" l="1"/>
  <c r="C40" i="8"/>
  <c r="D32" i="10"/>
  <c r="C20" i="1"/>
  <c r="E20" i="1"/>
  <c r="E37" i="1" s="1"/>
  <c r="C12" i="1"/>
  <c r="G14" i="11" s="1"/>
  <c r="B14" i="11" s="1"/>
  <c r="B37" i="11"/>
  <c r="E13" i="1"/>
  <c r="C30" i="10"/>
  <c r="E30" i="10" s="1"/>
  <c r="G15" i="11"/>
  <c r="G23" i="11" l="1"/>
  <c r="C37" i="1"/>
  <c r="C32" i="10"/>
  <c r="D15" i="1"/>
  <c r="E32" i="10"/>
  <c r="B15" i="11"/>
  <c r="B23" i="11" l="1"/>
  <c r="B40" i="11" s="1"/>
  <c r="G40" i="11"/>
  <c r="C2" i="18"/>
  <c r="C57" i="10"/>
  <c r="C4" i="18" s="1"/>
  <c r="C14" i="18" s="1"/>
  <c r="C15" i="18" s="1"/>
  <c r="D38" i="1" s="1"/>
  <c r="C15" i="1"/>
  <c r="E15" i="1"/>
  <c r="D16" i="1"/>
  <c r="E16" i="1" s="1"/>
  <c r="D39" i="1" l="1"/>
  <c r="D41" i="1" s="1"/>
  <c r="B51" i="1" s="1"/>
  <c r="E38" i="1"/>
  <c r="E39" i="1" s="1"/>
  <c r="E41" i="1" s="1"/>
  <c r="E44" i="1" s="1"/>
  <c r="C38" i="1"/>
  <c r="G41" i="11" s="1"/>
  <c r="B41" i="11" s="1"/>
  <c r="G17" i="11"/>
  <c r="C16" i="1"/>
  <c r="B17" i="11" l="1"/>
  <c r="B18" i="11" s="1"/>
  <c r="B43" i="11" s="1"/>
  <c r="H50" i="1" s="1"/>
  <c r="H51" i="1" s="1"/>
  <c r="G18" i="11"/>
  <c r="G43" i="11" s="1"/>
  <c r="C39" i="1"/>
  <c r="C41" i="1" s="1"/>
  <c r="B50" i="1" s="1"/>
  <c r="C50" i="1" s="1"/>
  <c r="C53" i="1" s="1"/>
  <c r="C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Elizabeth Wagner</author>
  </authors>
  <commentList>
    <comment ref="E3" authorId="0" shapeId="0" xr:uid="{00000000-0006-0000-0100-000001000000}">
      <text>
        <r>
          <rPr>
            <sz val="9"/>
            <color indexed="81"/>
            <rFont val="Tahoma"/>
            <family val="2"/>
          </rPr>
          <t>Please</t>
        </r>
        <r>
          <rPr>
            <sz val="9"/>
            <color indexed="10"/>
            <rFont val="Tahoma"/>
            <family val="2"/>
          </rPr>
          <t xml:space="preserve"> </t>
        </r>
        <r>
          <rPr>
            <b/>
            <sz val="9"/>
            <color indexed="10"/>
            <rFont val="Tahoma"/>
            <family val="2"/>
          </rPr>
          <t>read instructions</t>
        </r>
        <r>
          <rPr>
            <sz val="9"/>
            <color indexed="81"/>
            <rFont val="Tahoma"/>
            <family val="2"/>
          </rPr>
          <t xml:space="preserve"> before completing this budget form.  Use left arrows below to find instructions tab.</t>
        </r>
        <r>
          <rPr>
            <b/>
            <sz val="9"/>
            <color indexed="81"/>
            <rFont val="Tahoma"/>
            <family val="2"/>
          </rPr>
          <t xml:space="preserve">
Input sections are highlighted in yellow.</t>
        </r>
        <r>
          <rPr>
            <sz val="9"/>
            <color indexed="81"/>
            <rFont val="Arial"/>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mallen</author>
  </authors>
  <commentList>
    <comment ref="B29" authorId="0" shapeId="0" xr:uid="{00000000-0006-0000-0300-000001000000}">
      <text>
        <r>
          <rPr>
            <b/>
            <sz val="8"/>
            <color indexed="81"/>
            <rFont val="Tahoma"/>
            <family val="2"/>
          </rPr>
          <t>mallen:</t>
        </r>
        <r>
          <rPr>
            <sz val="8"/>
            <color indexed="81"/>
            <rFont val="Tahoma"/>
            <family val="2"/>
          </rPr>
          <t xml:space="preserve">
Full fringe percentage including medical, dental, etc.</t>
        </r>
      </text>
    </comment>
    <comment ref="C29" authorId="0" shapeId="0" xr:uid="{00000000-0006-0000-0300-000002000000}">
      <text>
        <r>
          <rPr>
            <b/>
            <sz val="8"/>
            <color indexed="81"/>
            <rFont val="Tahoma"/>
            <family val="2"/>
          </rPr>
          <t>mallen:</t>
        </r>
        <r>
          <rPr>
            <sz val="8"/>
            <color indexed="81"/>
            <rFont val="Tahoma"/>
            <family val="2"/>
          </rPr>
          <t xml:space="preserve">
Limited fringe, typically for part time employees without medical, dental, 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Pat Knebel</author>
    <author>ewagner</author>
    <author>pknebel</author>
  </authors>
  <commentList>
    <comment ref="E4" authorId="0" shapeId="0" xr:uid="{00000000-0006-0000-0500-000001000000}">
      <text>
        <r>
          <rPr>
            <sz val="10"/>
            <color indexed="81"/>
            <rFont val="Tahoma"/>
            <family val="2"/>
          </rPr>
          <t xml:space="preserve">Please </t>
        </r>
        <r>
          <rPr>
            <sz val="10"/>
            <color indexed="10"/>
            <rFont val="Tahoma"/>
            <family val="2"/>
          </rPr>
          <t>read instructions</t>
        </r>
        <r>
          <rPr>
            <sz val="10"/>
            <color indexed="81"/>
            <rFont val="Tahoma"/>
            <family val="2"/>
          </rPr>
          <t xml:space="preserve"> before completing this budget form.  Use left arrows below to find instructions tab.
</t>
        </r>
        <r>
          <rPr>
            <b/>
            <sz val="10"/>
            <color indexed="81"/>
            <rFont val="Tahoma"/>
            <family val="2"/>
          </rPr>
          <t>Input sections are highlighted in yellow.</t>
        </r>
      </text>
    </comment>
    <comment ref="B7" authorId="1" shapeId="0" xr:uid="{00000000-0006-0000-0500-000002000000}">
      <text>
        <r>
          <rPr>
            <sz val="8"/>
            <color indexed="81"/>
            <rFont val="Tahoma"/>
            <family val="2"/>
          </rPr>
          <t xml:space="preserve">Select the fund request type  from Drop List </t>
        </r>
      </text>
    </comment>
    <comment ref="E9" authorId="1" shapeId="0" xr:uid="{00000000-0006-0000-0500-000003000000}">
      <text>
        <r>
          <rPr>
            <sz val="8"/>
            <color indexed="81"/>
            <rFont val="Tahoma"/>
            <family val="2"/>
          </rPr>
          <t xml:space="preserve">Identify the cost of each MIS service.  Select the name of each service from a drop down box.  Every item in the total project cost column must be assigned to or divided among the planned services.
</t>
        </r>
      </text>
    </comment>
    <comment ref="D43" authorId="2" shapeId="0" xr:uid="{00000000-0006-0000-0500-000004000000}">
      <text>
        <r>
          <rPr>
            <sz val="8"/>
            <color indexed="81"/>
            <rFont val="Tahoma"/>
            <family val="2"/>
          </rPr>
          <t>Insert proposed MIS units of service from Section III.10 of the application.</t>
        </r>
      </text>
    </comment>
    <comment ref="G58" authorId="1" shapeId="0" xr:uid="{00000000-0006-0000-0500-000005000000}">
      <text>
        <r>
          <rPr>
            <sz val="8"/>
            <color indexed="81"/>
            <rFont val="Tahoma"/>
            <family val="2"/>
          </rPr>
          <t>An amount must be entered, even if it equals $0 Client Contributions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ewagner</author>
  </authors>
  <commentList>
    <comment ref="E12" authorId="0" shapeId="0" xr:uid="{00000000-0006-0000-0600-000001000000}">
      <text>
        <r>
          <rPr>
            <sz val="8"/>
            <color indexed="81"/>
            <rFont val="Tahoma"/>
            <family val="2"/>
          </rPr>
          <t xml:space="preserve">Identify Source of Cash or In-Kind Value ie., Donated Space, Volunteer Time, Donated Time  etc…
</t>
        </r>
      </text>
    </comment>
    <comment ref="P79" authorId="0" shapeId="0" xr:uid="{00000000-0006-0000-0600-000002000000}">
      <text>
        <r>
          <rPr>
            <sz val="8"/>
            <color indexed="81"/>
            <rFont val="Tahoma"/>
            <family val="2"/>
          </rPr>
          <t xml:space="preserve">Community Development Block Fund
</t>
        </r>
      </text>
    </comment>
  </commentList>
</comments>
</file>

<file path=xl/sharedStrings.xml><?xml version="1.0" encoding="utf-8"?>
<sst xmlns="http://schemas.openxmlformats.org/spreadsheetml/2006/main" count="413" uniqueCount="316">
  <si>
    <t>ESTIMATED PROGRAM COSTS</t>
  </si>
  <si>
    <t xml:space="preserve">AGENCY NAME:  </t>
  </si>
  <si>
    <t xml:space="preserve">PROJECT NAME:  </t>
  </si>
  <si>
    <t>Funding Sources</t>
  </si>
  <si>
    <t>Non-Federal Match</t>
  </si>
  <si>
    <t>Total Project Cost</t>
  </si>
  <si>
    <t>Personnel (Itemize by position)</t>
  </si>
  <si>
    <t>TOTAL PERSONNEL COSTS</t>
  </si>
  <si>
    <t>Staff Travel</t>
  </si>
  <si>
    <t>Building Space &amp; Utilities</t>
  </si>
  <si>
    <t>Communications</t>
  </si>
  <si>
    <t>Printing &amp; Supplies</t>
  </si>
  <si>
    <t>Equipment</t>
  </si>
  <si>
    <t>Other  (Itemize)</t>
  </si>
  <si>
    <t>COLUMN TOTALS</t>
  </si>
  <si>
    <t>TOTAL OTHER COSTS</t>
  </si>
  <si>
    <t>BUDGET SUMMARY</t>
  </si>
  <si>
    <t>Title III Grant Request</t>
  </si>
  <si>
    <t>Non-Federal Match Funds</t>
  </si>
  <si>
    <t>TOTAL BUDGET</t>
  </si>
  <si>
    <t>NON-FEDERAL MATCH BREAKDOWN</t>
  </si>
  <si>
    <t>In-Kind</t>
  </si>
  <si>
    <t>Other Cash</t>
  </si>
  <si>
    <t>TOTAL MATCH</t>
  </si>
  <si>
    <t>New Title III B grants</t>
  </si>
  <si>
    <t>2nd year Title III B grants</t>
  </si>
  <si>
    <t>Subsequent Title III B grants</t>
  </si>
  <si>
    <t>Title III D grants</t>
  </si>
  <si>
    <t>Title III E grants</t>
  </si>
  <si>
    <t>REQUIRED MATCH MUST BE AT LEAST:</t>
  </si>
  <si>
    <t>Expenses per MIS Service</t>
  </si>
  <si>
    <t>Match percentages are calculated by dividing total</t>
  </si>
  <si>
    <t>Non-Federal Match by TOTAL PROJECT COST.</t>
  </si>
  <si>
    <t>Budget Categories               (List all Program Costs)</t>
  </si>
  <si>
    <t>Fringe Benefits/Payroll Taxes</t>
  </si>
  <si>
    <t>Budget Line Item*</t>
  </si>
  <si>
    <t>Title</t>
  </si>
  <si>
    <t>Date</t>
  </si>
  <si>
    <t>CERTIFICATION OF NON-FEDERAL MATCH FOR TITLE III GRANT</t>
  </si>
  <si>
    <t>SECTION TWO - GRANT BUDGET</t>
  </si>
  <si>
    <t>Title III Federal Request</t>
  </si>
  <si>
    <t>INSTRUCTIONS FOR COMPLETION OF</t>
  </si>
  <si>
    <t>Estimated Client Contributions</t>
  </si>
  <si>
    <t>Total Non-Federal Match</t>
  </si>
  <si>
    <t>United Way</t>
  </si>
  <si>
    <t>Other</t>
  </si>
  <si>
    <t>The above cash and in-kind items do NOT come from client contributions or federal funds (except Community</t>
  </si>
  <si>
    <t>Development Block Grant funds which are allowable match) and they are not used to match any other federal grant.</t>
  </si>
  <si>
    <t>Expenses per Funding Source</t>
  </si>
  <si>
    <t>CDBG</t>
  </si>
  <si>
    <t>Other Grants</t>
  </si>
  <si>
    <t>Fund Raising</t>
  </si>
  <si>
    <t>Donated Space</t>
  </si>
  <si>
    <t>Volunteer Time</t>
  </si>
  <si>
    <t>Donated Time</t>
  </si>
  <si>
    <t>Donated Supplies</t>
  </si>
  <si>
    <t>Signed "Certification of Non-Federal Match" forms must be submitted for all match included in this budget.</t>
  </si>
  <si>
    <t>FUND REQUEST TYPE:</t>
  </si>
  <si>
    <t>Donated Equip</t>
  </si>
  <si>
    <t>Transportation</t>
  </si>
  <si>
    <t>TOTAL Non-Federal Match</t>
  </si>
  <si>
    <t>Staff Allocation</t>
  </si>
  <si>
    <t>See Add'l Certification</t>
  </si>
  <si>
    <t>Assisted Transportation</t>
  </si>
  <si>
    <t>Benefits Counseling</t>
  </si>
  <si>
    <t>Benefits Education</t>
  </si>
  <si>
    <t>Case Management</t>
  </si>
  <si>
    <t>Companion</t>
  </si>
  <si>
    <t>Continuing Education</t>
  </si>
  <si>
    <t>Day Care</t>
  </si>
  <si>
    <t>Direct Volunteer Services</t>
  </si>
  <si>
    <t>Employment Assistance</t>
  </si>
  <si>
    <t>Employment Counseling</t>
  </si>
  <si>
    <t>Energy Related Assistance</t>
  </si>
  <si>
    <t>Family Life Education</t>
  </si>
  <si>
    <t>Foot Care</t>
  </si>
  <si>
    <t>Friendly Visiting</t>
  </si>
  <si>
    <t>Health Assessments</t>
  </si>
  <si>
    <t>Health Counseling</t>
  </si>
  <si>
    <t>Home Health Aide</t>
  </si>
  <si>
    <t>Home Repair and Renovation</t>
  </si>
  <si>
    <t>Homemaker</t>
  </si>
  <si>
    <t>Information and Assistance</t>
  </si>
  <si>
    <t>Language Translation</t>
  </si>
  <si>
    <t>Legal Assistance</t>
  </si>
  <si>
    <t>Medical Transportation</t>
  </si>
  <si>
    <t>Mental Health Counseling</t>
  </si>
  <si>
    <t>Money Management</t>
  </si>
  <si>
    <t>Outreach</t>
  </si>
  <si>
    <t>Personal Emergency Response</t>
  </si>
  <si>
    <t>Personal Reassurance</t>
  </si>
  <si>
    <t>Public Education</t>
  </si>
  <si>
    <t>Recreation</t>
  </si>
  <si>
    <t>Senior Center Use</t>
  </si>
  <si>
    <t>Shopping Services</t>
  </si>
  <si>
    <t>Social Support Services</t>
  </si>
  <si>
    <t>Chronic Disease Management</t>
  </si>
  <si>
    <t>Dental Services</t>
  </si>
  <si>
    <t>Fall Prevention</t>
  </si>
  <si>
    <t>Health Education</t>
  </si>
  <si>
    <t>Mental Health Screening and Referral</t>
  </si>
  <si>
    <t>Medication Management</t>
  </si>
  <si>
    <t>Physical Activity</t>
  </si>
  <si>
    <t>E-Benefits Education</t>
  </si>
  <si>
    <t>E-Caregiver Counseling</t>
  </si>
  <si>
    <t>E-Caregiver Support Groups</t>
  </si>
  <si>
    <t>E-Caregiver Training</t>
  </si>
  <si>
    <t>E-Information and Assistance</t>
  </si>
  <si>
    <t>E-Personal Reassurance</t>
  </si>
  <si>
    <t>E-Public Education</t>
  </si>
  <si>
    <t>FINANCIAL REPORT</t>
  </si>
  <si>
    <t xml:space="preserve">NAME OF PROJECT:  </t>
  </si>
  <si>
    <t>AA PROJECT #:</t>
  </si>
  <si>
    <t>Report for Period: __________________</t>
  </si>
  <si>
    <t>(      %) of budget period</t>
  </si>
  <si>
    <t>[1]</t>
  </si>
  <si>
    <t>[2]</t>
  </si>
  <si>
    <t>[3]</t>
  </si>
  <si>
    <t>Line Items from</t>
  </si>
  <si>
    <t>Approved Budget</t>
  </si>
  <si>
    <t>Expend. Report Period</t>
  </si>
  <si>
    <t>Year-to-Date Expendtitures</t>
  </si>
  <si>
    <t>Budget</t>
  </si>
  <si>
    <t>Title III</t>
  </si>
  <si>
    <t>Non-Fed</t>
  </si>
  <si>
    <t>%</t>
  </si>
  <si>
    <t>Personnel</t>
  </si>
  <si>
    <t>Travel</t>
  </si>
  <si>
    <t>Bldg Space/Utilities</t>
  </si>
  <si>
    <t>Print/Supplies</t>
  </si>
  <si>
    <t>SUB TOTAL</t>
  </si>
  <si>
    <t>Title III + Non-Fed</t>
  </si>
  <si>
    <t>[4] Non Federal Receipts:</t>
  </si>
  <si>
    <t>Period</t>
  </si>
  <si>
    <t>Year-to-Date</t>
  </si>
  <si>
    <t xml:space="preserve">  a) in-kind</t>
  </si>
  <si>
    <t xml:space="preserve">  b) other cash</t>
  </si>
  <si>
    <t xml:space="preserve">  c) TOTAL</t>
  </si>
  <si>
    <t>[5] Voluntary Contributions Received</t>
  </si>
  <si>
    <t>Client Donations</t>
  </si>
  <si>
    <t>[6]  Calculation of Unearned Federal Cash:</t>
  </si>
  <si>
    <t xml:space="preserve">     NGA Federal Share:     </t>
  </si>
  <si>
    <t xml:space="preserve">    a) Federal Funds Received to Date:</t>
  </si>
  <si>
    <t xml:space="preserve">     NGA Non-Federal Share:  </t>
  </si>
  <si>
    <t xml:space="preserve">    b) Federal Funds Earned to Date:</t>
  </si>
  <si>
    <t xml:space="preserve">    c) Balance:</t>
  </si>
  <si>
    <r>
      <t xml:space="preserve">[7] Expenditures by Service Name </t>
    </r>
    <r>
      <rPr>
        <sz val="10"/>
        <rFont val="Arial"/>
        <family val="2"/>
      </rPr>
      <t>(for Grantees with multiple service categories)</t>
    </r>
  </si>
  <si>
    <t>Report Period by Service Code</t>
  </si>
  <si>
    <t xml:space="preserve">Service  </t>
  </si>
  <si>
    <t>Service</t>
  </si>
  <si>
    <t>TOTAL</t>
  </si>
  <si>
    <t>Notes (Optional):</t>
  </si>
  <si>
    <t>Resources Used</t>
  </si>
  <si>
    <t>Less Non-Federal</t>
  </si>
  <si>
    <t>Net Title III Cost</t>
  </si>
  <si>
    <t>Year-to-Date by Service Code</t>
  </si>
  <si>
    <t>Prepared by</t>
  </si>
  <si>
    <t>Fiscal Year 2013</t>
  </si>
  <si>
    <t>Municipal Funds</t>
  </si>
  <si>
    <t>Agency Allocation</t>
  </si>
  <si>
    <t>Application Pending</t>
  </si>
  <si>
    <t>FY 2011: 10/1/12  through  9/30/13</t>
  </si>
  <si>
    <t>Chore</t>
  </si>
  <si>
    <t>Roles &amp; Responsibilities</t>
  </si>
  <si>
    <t>Total Salary</t>
  </si>
  <si>
    <t>ex. Coordinator</t>
  </si>
  <si>
    <t>Explanation</t>
  </si>
  <si>
    <t>100% dedicated to Program</t>
  </si>
  <si>
    <t># of Units</t>
  </si>
  <si>
    <t>Cost per Unit</t>
  </si>
  <si>
    <t>Personnel (sourced from payroll allocation sheet):</t>
  </si>
  <si>
    <t>Other Expenses:</t>
  </si>
  <si>
    <t>Budget Categories                         (List all Program Costs)</t>
  </si>
  <si>
    <t>APPLICATION BUDGET</t>
  </si>
  <si>
    <t>Total Project Salary</t>
  </si>
  <si>
    <t>Personnel:</t>
  </si>
  <si>
    <t>Fringe Benefits and Payroll Taxes</t>
  </si>
  <si>
    <t>Fringe Benefits &amp; Payroll Taxes</t>
  </si>
  <si>
    <t>KEY</t>
  </si>
  <si>
    <t>TITLE III B/D/E of the OLDER AMERICANS ACT</t>
  </si>
  <si>
    <t>First Year Title III B grants</t>
  </si>
  <si>
    <t>Total Hours per Week</t>
  </si>
  <si>
    <t xml:space="preserve">  </t>
  </si>
  <si>
    <t>Year 3 or More Title III B</t>
  </si>
  <si>
    <t>APPLICATION BUDGET -- Step 3</t>
  </si>
  <si>
    <t>This is to certify that I (as an individual) or my agency/organization will provide the following cash</t>
  </si>
  <si>
    <t>Step 4</t>
  </si>
  <si>
    <r>
      <rPr>
        <sz val="10"/>
        <rFont val="Symbol"/>
        <family val="1"/>
      </rPr>
      <t>®</t>
    </r>
    <r>
      <rPr>
        <sz val="10"/>
        <rFont val="Arial"/>
        <family val="2"/>
      </rPr>
      <t xml:space="preserve"> Yellow-highlighted cells indicate where applicants should enter data.</t>
    </r>
  </si>
  <si>
    <r>
      <rPr>
        <sz val="10"/>
        <rFont val="Symbol"/>
        <family val="1"/>
      </rPr>
      <t>®</t>
    </r>
    <r>
      <rPr>
        <sz val="10"/>
        <rFont val="Arial"/>
        <family val="2"/>
      </rPr>
      <t xml:space="preserve"> Grey-highlighted cells contain formulas and are locked.</t>
    </r>
  </si>
  <si>
    <r>
      <rPr>
        <sz val="10"/>
        <rFont val="Symbol"/>
        <family val="1"/>
      </rPr>
      <t>®</t>
    </r>
    <r>
      <rPr>
        <sz val="10"/>
        <rFont val="Arial"/>
        <family val="2"/>
      </rPr>
      <t xml:space="preserve"> Cells containing a red triangle in the upper right corner include helpful hints such as instructions or definitions.  Hover your cursor over the red triangle to see the hint.</t>
    </r>
  </si>
  <si>
    <t>ESTIMATED PROJECT COSTS</t>
  </si>
  <si>
    <t>Project Hours per Week</t>
  </si>
  <si>
    <t>Project coordination</t>
  </si>
  <si>
    <t xml:space="preserve">BUDGET WORKSHEET - Personnel - Step 1 </t>
  </si>
  <si>
    <t>Must be completed before Application Budget Form</t>
  </si>
  <si>
    <t>Direct Costs</t>
  </si>
  <si>
    <t xml:space="preserve">BUDGET WORKSHEET - Total Project Costs - Step 2 </t>
  </si>
  <si>
    <t>STEP 2 - Total Project Costs</t>
  </si>
  <si>
    <t>STEP 3 - Application Budget</t>
  </si>
  <si>
    <t>Audit Costs</t>
  </si>
  <si>
    <t>Conferences &amp; Training</t>
  </si>
  <si>
    <t>Membership &amp; Subscriptions</t>
  </si>
  <si>
    <t>Publications &amp; Printing</t>
  </si>
  <si>
    <t>Supplies &amp; Materials</t>
  </si>
  <si>
    <t>Recruitment costs</t>
  </si>
  <si>
    <t>Total Direct Costs</t>
  </si>
  <si>
    <t>Capital expenditures</t>
  </si>
  <si>
    <t>Charges for patient care</t>
  </si>
  <si>
    <t>Tuition remission</t>
  </si>
  <si>
    <t>Scholarships and fellowships</t>
  </si>
  <si>
    <t>Modified Base</t>
  </si>
  <si>
    <r>
      <t>Federally Approved In-Direct Cost Rate</t>
    </r>
    <r>
      <rPr>
        <sz val="12"/>
        <color theme="1"/>
        <rFont val="Calibri"/>
        <family val="2"/>
        <scheme val="minor"/>
      </rPr>
      <t xml:space="preserve">- </t>
    </r>
    <r>
      <rPr>
        <i/>
        <sz val="10"/>
        <color theme="1"/>
        <rFont val="Calibri"/>
        <family val="2"/>
        <scheme val="minor"/>
      </rPr>
      <t>must include documentation of rate approval as an attachment to this proposal</t>
    </r>
  </si>
  <si>
    <t>Advertising and Public Relations</t>
  </si>
  <si>
    <t xml:space="preserve">Insurance </t>
  </si>
  <si>
    <t>Insurance</t>
  </si>
  <si>
    <t>Total All Expense</t>
  </si>
  <si>
    <t>Support costs</t>
  </si>
  <si>
    <t>TOTAL OTHER EXPENSE</t>
  </si>
  <si>
    <t>and/or in-kind resources for the grant period, for the project:</t>
  </si>
  <si>
    <t>Project Expenses:</t>
  </si>
  <si>
    <t>Project Costs:  Directly related to this project (not the entire Agency)</t>
  </si>
  <si>
    <t>ex. Exercise Instructor</t>
  </si>
  <si>
    <t>Total Personnel with Full Benefits</t>
  </si>
  <si>
    <t>Total Personnel Without Full Benefits</t>
  </si>
  <si>
    <t>ex. Outreach Worker</t>
  </si>
  <si>
    <t>Visit Clients</t>
  </si>
  <si>
    <t>Teach 5 classes</t>
  </si>
  <si>
    <t>Personnel With Full Benefits</t>
  </si>
  <si>
    <t>Section 1 - Personnel With Full Benefits</t>
  </si>
  <si>
    <t>Total Volunteers, In-Kind Personnel, and Contractors</t>
  </si>
  <si>
    <r>
      <t xml:space="preserve">2.  Upon completion of steps 1 and 2, total project costs from the </t>
    </r>
    <r>
      <rPr>
        <i/>
        <sz val="10"/>
        <rFont val="Arial"/>
        <family val="2"/>
      </rPr>
      <t>Total Project Costs</t>
    </r>
    <r>
      <rPr>
        <sz val="10"/>
        <rFont val="Arial"/>
        <family val="2"/>
      </rPr>
      <t xml:space="preserve"> worksheet will automatically transfer into columns C, D, and E of the </t>
    </r>
    <r>
      <rPr>
        <i/>
        <sz val="10"/>
        <rFont val="Arial"/>
        <family val="2"/>
      </rPr>
      <t>Application Budget.</t>
    </r>
  </si>
  <si>
    <r>
      <t xml:space="preserve">1.  Non-Federal match items and amounts will transfer from the </t>
    </r>
    <r>
      <rPr>
        <i/>
        <sz val="10"/>
        <rFont val="Arial"/>
        <family val="2"/>
      </rPr>
      <t>Application Budget</t>
    </r>
    <r>
      <rPr>
        <sz val="10"/>
        <rFont val="Arial"/>
        <family val="2"/>
      </rPr>
      <t xml:space="preserve"> page onto the certification form.   All amounts will initially appear in the </t>
    </r>
    <r>
      <rPr>
        <i/>
        <sz val="10"/>
        <rFont val="Arial"/>
        <family val="2"/>
      </rPr>
      <t>Cash Match</t>
    </r>
    <r>
      <rPr>
        <sz val="10"/>
        <rFont val="Arial"/>
        <family val="2"/>
      </rPr>
      <t xml:space="preserve"> column.</t>
    </r>
  </si>
  <si>
    <t>STEP 1 - Personnel Allocation- ALL PERSONNEL INCLUDED IN THE PROJECT NARRATIVE MUST BE INCLUDED IN THE BUDGET</t>
  </si>
  <si>
    <t>Square Feet</t>
  </si>
  <si>
    <t>Total Building Costs</t>
  </si>
  <si>
    <t>Utilities</t>
  </si>
  <si>
    <r>
      <t>Building Space *</t>
    </r>
    <r>
      <rPr>
        <sz val="10"/>
        <color rgb="FFFF0000"/>
        <rFont val="Arial"/>
        <family val="2"/>
      </rPr>
      <t xml:space="preserve"> Schedule One, Cell D17</t>
    </r>
  </si>
  <si>
    <t xml:space="preserve">Building Space </t>
  </si>
  <si>
    <t>Subaward expenditures exceeding 25K (for each subrecipient)</t>
  </si>
  <si>
    <t>If the Applicant is subcontracting to another entity.</t>
  </si>
  <si>
    <t>Direct hospital or health care that would be covered by an insurance such as Medicare or Medicaid</t>
  </si>
  <si>
    <t>From Applicant Budget, Step 2 Cell, C38</t>
  </si>
  <si>
    <t>Any portion of tuition that is waived for the student</t>
  </si>
  <si>
    <t xml:space="preserve">Only applies to stipends or substinence allowance.  </t>
  </si>
  <si>
    <t>Total Non-Personnel Expense</t>
  </si>
  <si>
    <t>In-Direct/DeMinimis Expense</t>
  </si>
  <si>
    <t>In-Direct/Deminimis Expense</t>
  </si>
  <si>
    <r>
      <t xml:space="preserve">See SWCAA Title III </t>
    </r>
    <r>
      <rPr>
        <i/>
        <sz val="10"/>
        <rFont val="Arial"/>
        <family val="2"/>
      </rPr>
      <t>Policy and Procedure Manual</t>
    </r>
    <r>
      <rPr>
        <sz val="10"/>
        <rFont val="Arial"/>
        <family val="2"/>
      </rPr>
      <t xml:space="preserve"> for additional detail, especially pages 6 through 9.  Also see the Uniform Administrative Requirements, Cost Principles and Audit Requirements in the Omnibus Circular. </t>
    </r>
  </si>
  <si>
    <r>
      <rPr>
        <sz val="10"/>
        <rFont val="Symbol"/>
        <family val="1"/>
      </rPr>
      <t>®</t>
    </r>
    <r>
      <rPr>
        <sz val="10"/>
        <rFont val="Arial"/>
        <family val="2"/>
      </rPr>
      <t xml:space="preserve">  In Step #3, you must use the dropdown boxes:  the </t>
    </r>
    <r>
      <rPr>
        <i/>
        <sz val="10"/>
        <rFont val="Arial"/>
        <family val="2"/>
      </rPr>
      <t xml:space="preserve">Fund Request Type </t>
    </r>
    <r>
      <rPr>
        <sz val="10"/>
        <rFont val="Arial"/>
        <family val="2"/>
      </rPr>
      <t xml:space="preserve">and the </t>
    </r>
    <r>
      <rPr>
        <i/>
        <sz val="10"/>
        <rFont val="Arial"/>
        <family val="2"/>
      </rPr>
      <t>Expenses per MIS Service</t>
    </r>
    <r>
      <rPr>
        <sz val="10"/>
        <rFont val="Arial"/>
        <family val="2"/>
      </rPr>
      <t xml:space="preserve"> column titles.  </t>
    </r>
  </si>
  <si>
    <r>
      <rPr>
        <b/>
        <sz val="10"/>
        <rFont val="Arial"/>
        <family val="2"/>
      </rPr>
      <t>SCHEDULE A</t>
    </r>
    <r>
      <rPr>
        <sz val="10"/>
        <rFont val="Arial"/>
        <family val="2"/>
      </rPr>
      <t xml:space="preserve"> - </t>
    </r>
  </si>
  <si>
    <t>Annual Building Expense</t>
  </si>
  <si>
    <t>Determining Building Costs, Schedule A</t>
  </si>
  <si>
    <t>Fringe Benefits % and Payroll Taxes</t>
  </si>
  <si>
    <t>Enter by title each position contributing to the grant project that will include partial benefits (typically part time employee without health, dental, etc.).   Indicate the hours per week worked, the hours per week dedicated to the grant project, and total salary.  Do not include Administrative &amp; General Personnel as this expense is covered by DeMinimis.</t>
  </si>
  <si>
    <t>Enter by title each position contributing to the grant project that will include full fringe benefits (typically full time employee with health, dental, etc.).  Indicate the hours per week worked, the hours per week dedicated to the grant project, and total salary.</t>
  </si>
  <si>
    <t>Capital expenses (Title III does not typically pay capital expenses)</t>
  </si>
  <si>
    <t>Note:  It is not possible to have both a Federally Approved In-Direct cost rate and charge a deminimis rate</t>
  </si>
  <si>
    <t>Any portion of tuition that is paid on behalf of a student/participant</t>
  </si>
  <si>
    <t>Direct Costs less unallowable expense</t>
  </si>
  <si>
    <t>THE APPLICATION BUDGET MUST INCLUDE ALL COSTS OF PROVIDING THE SERVICES THAT ARE DESCRIBED IN THE APPLICATION INCLUDING THOSE SERVICES COVERED BY MATCH.  ALL SERVICES PAID BY TITLE III AND MATCH MUST BE REPORTED THROUGH THE MIS SYSTEM (THOSE PROPOSED ON PAGE 5, QUESTION 10 OF THE APPLICATION).  SERVICES OVER &amp; ABOVE THE TITLE III PROJECT SHOULD NOT BE INCLUDED IN THIS BUDGET APPLICATION.</t>
  </si>
  <si>
    <r>
      <t xml:space="preserve">Section 1.  </t>
    </r>
    <r>
      <rPr>
        <sz val="10"/>
        <rFont val="Arial"/>
        <family val="2"/>
      </rPr>
      <t>Complete by title for each position contributing to the grant project that is eligible for full fringe benefits (typically health, dental and payroll taxes).  Indicate the total hours worked per week per week, the hours per week dedicated to the grant project, and total salary.  The portion of the salary attributable to the grant project will be auto-calculated.</t>
    </r>
  </si>
  <si>
    <r>
      <t xml:space="preserve">Section 3. </t>
    </r>
    <r>
      <rPr>
        <sz val="10"/>
        <rFont val="Arial"/>
        <family val="2"/>
      </rPr>
      <t xml:space="preserve"> Complete by title for each position contributing to the grant project  that will be staffed by a volunteer or contractor (without fringe  benefits).  Indicate the hours per week worked, the hours per week dedicated to the grant project, and total salary.  The value of the position attributable to the project will be auto-calculated.  Use the Independent Sector website to calculate value of volunteer hours.  </t>
    </r>
  </si>
  <si>
    <t>Schedule B</t>
  </si>
  <si>
    <t>TOTAL PROJECT COSTS</t>
  </si>
  <si>
    <t>The De Minimis equals 10% of all allowable program expenses</t>
  </si>
  <si>
    <r>
      <t xml:space="preserve">1.  At the top of the page, fill in the name of your agency and the name of the project for which funding is requested.  Select the appropriate type of funding request from the dropdown box. Be sure to select the correct Title (B, D, E) and number of years for the project.  </t>
    </r>
    <r>
      <rPr>
        <sz val="10"/>
        <color rgb="FFFF0000"/>
        <rFont val="Arial"/>
        <family val="2"/>
      </rPr>
      <t xml:space="preserve">Your budget will be INCORRECTLY calculated if you choose the wrong Title or years.  </t>
    </r>
  </si>
  <si>
    <r>
      <t xml:space="preserve">3. You must enter the amount of Total Project Cost charged to Title III in the column entitled, "Title III Federal Request".  This amount should be equal to the percentage of funds eligible for Title III funding.  For example, a first year, Title III B application can fund 85% of the expense (up to an aggregate maximum of $50,000).  If your personnel expense is $10,000, enter $8,500 to Title III.  The amount in the </t>
    </r>
    <r>
      <rPr>
        <i/>
        <sz val="10"/>
        <rFont val="Arial"/>
        <family val="2"/>
      </rPr>
      <t>Non-Federal Match</t>
    </r>
    <r>
      <rPr>
        <sz val="10"/>
        <rFont val="Arial"/>
        <family val="2"/>
      </rPr>
      <t xml:space="preserve"> column  will automatically reduce.  If you enter an amount in the Title III column by mistake, you can delete the item; you cannot enter 0 in the Title III column.</t>
    </r>
  </si>
  <si>
    <t xml:space="preserve">4.  If you are requesting funds for more than one service, you will need to estimate the expense for each MIS Service.  For example, if you are requesting funds for Information Assistance and Translation- you might say 25% of the expenses are related to translation and 75% of the expenses are related to Information Assistance.  Use the drop down box to identify the name of the service (Information Service) in the column to the right of "Total Project Cost".  Take each line of  "Total Project Cost" and put 75% of the Total Project Cost in the MIS Service for Information Service.  In the next column, use the dropdown to identify Translation.  Enter the remaining expense (per line) in the Translation column.  </t>
  </si>
  <si>
    <r>
      <rPr>
        <sz val="10"/>
        <rFont val="Wingdings"/>
        <charset val="2"/>
      </rPr>
      <t>à</t>
    </r>
    <r>
      <rPr>
        <sz val="10"/>
        <rFont val="Arial"/>
        <family val="2"/>
      </rPr>
      <t xml:space="preserve"> You can hide comments by going to the REVIEW tab and clicking Show/Hide Comment</t>
    </r>
  </si>
  <si>
    <r>
      <t xml:space="preserve">Section 2.  </t>
    </r>
    <r>
      <rPr>
        <sz val="10"/>
        <rFont val="Arial"/>
        <family val="2"/>
      </rPr>
      <t>Complete by title for each position contributing to the grant project that is eligible for partial fringe (i.e. taxes without health insurance).  Indicate the hours per week worked, the hours per week dedicated to the grant project, and total salary.  The portion of the salary attributable to the grant project will be auto-calculated.</t>
    </r>
  </si>
  <si>
    <t>Half of PT position dedicated to project home visits.</t>
  </si>
  <si>
    <t>Contract instructor specific to Project.</t>
  </si>
  <si>
    <r>
      <t xml:space="preserve">Enter the amount of total square feet  of the space (this may be all building space in some cases i.e. Adult Day)  used in the Title III program and the average per square foot cost of rent, lease or mortgage.  Please note, space given to Agency as in-kind by some other entity must still be valued if the applicant is using the space in the calculation of project cost and in-kind match.  Look for the average cost of commercial real estate (Google) if you are unsure of the real estate value.  </t>
    </r>
    <r>
      <rPr>
        <b/>
        <sz val="11"/>
        <rFont val="Arial"/>
        <family val="2"/>
      </rPr>
      <t>Use the Per Hour Formula</t>
    </r>
    <r>
      <rPr>
        <sz val="11"/>
        <rFont val="Arial"/>
        <family val="2"/>
      </rPr>
      <t xml:space="preserve"> if your space is used by other programs throughout the day or week (gym, classroom, etc.). </t>
    </r>
    <r>
      <rPr>
        <b/>
        <sz val="11"/>
        <rFont val="Arial"/>
        <family val="2"/>
      </rPr>
      <t>Use the Per Client Formula</t>
    </r>
    <r>
      <rPr>
        <sz val="11"/>
        <rFont val="Arial"/>
        <family val="2"/>
      </rPr>
      <t xml:space="preserve"> if your single program space is used daily by a group of participants that includes a subset of the total participants funded by Title III.</t>
    </r>
    <r>
      <rPr>
        <sz val="11"/>
        <color rgb="FFFF0000"/>
        <rFont val="Arial"/>
        <family val="2"/>
      </rPr>
      <t xml:space="preserve">  PLEASE NOTE - YOU CAN'T USE BOTH THE PER HOUR AND PER CLIENT FORMULA - YOU MUST CHOOSE ONE FORMULA.</t>
    </r>
  </si>
  <si>
    <r>
      <t xml:space="preserve">2. In the </t>
    </r>
    <r>
      <rPr>
        <i/>
        <sz val="10"/>
        <rFont val="Arial"/>
        <family val="2"/>
      </rPr>
      <t xml:space="preserve">Project Expenses </t>
    </r>
    <r>
      <rPr>
        <sz val="10"/>
        <rFont val="Arial"/>
        <family val="2"/>
      </rPr>
      <t>section be sure to include any expense that can be directly attributed to the Project.  Building space will auto-calculate from Schedule A.  If you require additional expense lines, please contact the Grants Department.</t>
    </r>
  </si>
  <si>
    <t xml:space="preserve">     Determining In-Direct Costs, Schedule B</t>
  </si>
  <si>
    <r>
      <t xml:space="preserve">6.  In the boxes below the </t>
    </r>
    <r>
      <rPr>
        <b/>
        <i/>
        <sz val="10"/>
        <rFont val="Arial"/>
        <family val="2"/>
      </rPr>
      <t>Expenses per MIS Service</t>
    </r>
    <r>
      <rPr>
        <b/>
        <sz val="10"/>
        <rFont val="Arial"/>
        <family val="2"/>
      </rPr>
      <t xml:space="preserve"> columns, fill in the proposed number of MIS units to be provided for each service.   These numbers must match the proposed units on page 5, Question 10.  </t>
    </r>
    <r>
      <rPr>
        <b/>
        <sz val="10"/>
        <color rgb="FFFF0000"/>
        <rFont val="Arial"/>
        <family val="2"/>
      </rPr>
      <t>Does the cost of your units seem reasonable?</t>
    </r>
  </si>
  <si>
    <r>
      <t>7</t>
    </r>
    <r>
      <rPr>
        <b/>
        <sz val="10"/>
        <rFont val="Arial"/>
        <family val="2"/>
      </rPr>
      <t xml:space="preserve">.  </t>
    </r>
    <r>
      <rPr>
        <sz val="10"/>
        <rFont val="Arial"/>
        <family val="2"/>
      </rPr>
      <t xml:space="preserve">Enter the amount of voluntary client contributions that you estimate for the project year in the </t>
    </r>
    <r>
      <rPr>
        <i/>
        <sz val="10"/>
        <rFont val="Arial"/>
        <family val="2"/>
      </rPr>
      <t>Estimated Client Contributions</t>
    </r>
    <r>
      <rPr>
        <sz val="10"/>
        <rFont val="Arial"/>
        <family val="2"/>
      </rPr>
      <t xml:space="preserve"> box.  (See </t>
    </r>
    <r>
      <rPr>
        <i/>
        <sz val="10"/>
        <rFont val="Arial"/>
        <family val="2"/>
      </rPr>
      <t>Policy &amp; Procedure Manual,</t>
    </r>
    <r>
      <rPr>
        <sz val="10"/>
        <rFont val="Arial"/>
        <family val="2"/>
      </rPr>
      <t xml:space="preserve"> page 9, for further details.)  Do not leave this box blank; you may enter $0 if that is appropriate.</t>
    </r>
  </si>
  <si>
    <r>
      <t xml:space="preserve">8.  If the </t>
    </r>
    <r>
      <rPr>
        <sz val="10"/>
        <color rgb="FFFF0000"/>
        <rFont val="Arial"/>
        <family val="2"/>
      </rPr>
      <t xml:space="preserve">error code "ERROR&gt;Total Project" </t>
    </r>
    <r>
      <rPr>
        <sz val="10"/>
        <rFont val="Arial"/>
        <family val="2"/>
      </rPr>
      <t>appears, the amounts you have entered on that line are greater than the TOTAL PROJECT COST for that line.  You will need to make a correction.  Do not submit a budget with error codes.</t>
    </r>
  </si>
  <si>
    <r>
      <t xml:space="preserve"> 5. Review the Budget Summary box on Step 3, rows 48- 53.  Is your match equal to or greater than the requirement?  If not, you must reduce the Title III expense and increase the Match expense.  </t>
    </r>
    <r>
      <rPr>
        <b/>
        <sz val="10"/>
        <color rgb="FFFF0000"/>
        <rFont val="Arial"/>
        <family val="2"/>
      </rPr>
      <t>Applications that do not meet the match requirement will not be accepted.</t>
    </r>
  </si>
  <si>
    <t>Section 3 - Volunteers and Contractors</t>
  </si>
  <si>
    <t>Volunteers and Contractors</t>
  </si>
  <si>
    <t>Personnel With Partial Benefits</t>
  </si>
  <si>
    <t>Section 2 - Personnel With Partial Benefits</t>
  </si>
  <si>
    <r>
      <rPr>
        <sz val="10"/>
        <rFont val="Symbol"/>
        <family val="1"/>
      </rPr>
      <t>®</t>
    </r>
    <r>
      <rPr>
        <sz val="10"/>
        <rFont val="Arial"/>
        <family val="2"/>
      </rPr>
      <t xml:space="preserve">  In Step #4, you must describe the source of cash or in-kind match.</t>
    </r>
  </si>
  <si>
    <r>
      <t xml:space="preserve">STEP 4 - Signed </t>
    </r>
    <r>
      <rPr>
        <b/>
        <i/>
        <sz val="10"/>
        <rFont val="Arial"/>
        <family val="2"/>
      </rPr>
      <t>Certification of Non-Federal Match</t>
    </r>
    <r>
      <rPr>
        <b/>
        <sz val="10"/>
        <rFont val="Arial"/>
        <family val="2"/>
      </rPr>
      <t xml:space="preserve"> form must be included to certify all non-federal match included in the budget.    </t>
    </r>
  </si>
  <si>
    <t>Cash Match*</t>
  </si>
  <si>
    <t>In-Kind Match</t>
  </si>
  <si>
    <r>
      <t xml:space="preserve">2.  If some or all of a line item match will be in-kind rather than cash, type the in-kind amount into the </t>
    </r>
    <r>
      <rPr>
        <i/>
        <sz val="10"/>
        <rFont val="Arial"/>
        <family val="2"/>
      </rPr>
      <t>In-Kind Value</t>
    </r>
    <r>
      <rPr>
        <sz val="10"/>
        <rFont val="Arial"/>
        <family val="2"/>
      </rPr>
      <t xml:space="preserve"> column and it will subtract from the </t>
    </r>
    <r>
      <rPr>
        <i/>
        <sz val="10"/>
        <rFont val="Arial"/>
        <family val="2"/>
      </rPr>
      <t>Cash Amount</t>
    </r>
    <r>
      <rPr>
        <sz val="10"/>
        <rFont val="Arial"/>
        <family val="2"/>
      </rPr>
      <t xml:space="preserve"> column.  Any resource that is provided to the project at no cost to your organization is an in-kind match.  If you enter an amount in the </t>
    </r>
    <r>
      <rPr>
        <i/>
        <sz val="10"/>
        <rFont val="Arial"/>
        <family val="2"/>
      </rPr>
      <t>In-Kind</t>
    </r>
    <r>
      <rPr>
        <sz val="10"/>
        <rFont val="Arial"/>
        <family val="2"/>
      </rPr>
      <t xml:space="preserve"> column by mistake, you can delete to remove the item; you cannot enter 0 in the </t>
    </r>
    <r>
      <rPr>
        <i/>
        <sz val="10"/>
        <rFont val="Arial"/>
        <family val="2"/>
      </rPr>
      <t>In-Kind Value</t>
    </r>
    <r>
      <rPr>
        <sz val="10"/>
        <rFont val="Arial"/>
        <family val="2"/>
      </rPr>
      <t xml:space="preserve"> column.  Be sure to describe the cash or in-kind match listed. </t>
    </r>
  </si>
  <si>
    <t xml:space="preserve">  3.  Be sure to include the Agency's Federally Approved In-Direct Cost Allocation Rate from the Federal Agency of Cognizance if you have one.  Documentation is required for any Agency using a Federally Approved rate.  No documentation is required for Agencies that use the Deminimis rate. </t>
  </si>
  <si>
    <t xml:space="preserve">  4.  A comment sheet may be attached to the budget if any items need additional explanation.</t>
  </si>
  <si>
    <t>Home Shafety Assessment</t>
  </si>
  <si>
    <t>Personal Care Worker</t>
  </si>
  <si>
    <t>Volunteer Training</t>
  </si>
  <si>
    <t>E-Case Management</t>
  </si>
  <si>
    <t>E-Chore</t>
  </si>
  <si>
    <t>E-Day Care</t>
  </si>
  <si>
    <t>E-Outreach</t>
  </si>
  <si>
    <t>E- Personal Care Worker</t>
  </si>
  <si>
    <t>Respite B</t>
  </si>
  <si>
    <t>Hospice B</t>
  </si>
  <si>
    <t>Describe Source of            In-Kind or Cash match</t>
  </si>
  <si>
    <t>Name of Contributing Individual, Agency, or Organization</t>
  </si>
  <si>
    <t>*  Identify source of cash.  This guarantees that these resources will actually be available and utilized for this Title III grant project.</t>
  </si>
  <si>
    <t>E-Temporary Inpatient Care</t>
  </si>
  <si>
    <r>
      <t xml:space="preserve">1.  In the </t>
    </r>
    <r>
      <rPr>
        <i/>
        <sz val="10"/>
        <rFont val="Arial"/>
        <family val="2"/>
      </rPr>
      <t>Personnel</t>
    </r>
    <r>
      <rPr>
        <sz val="10"/>
        <rFont val="Arial"/>
        <family val="2"/>
      </rPr>
      <t xml:space="preserve"> section, indicate the percentage for the Agency’s fringe and payroll taxes on lines 29 B for full benefits and 29 C for partial benefits.  See descriptions of fringe benefits in Step 1, Sections 1 &amp; 2 instructions.</t>
    </r>
  </si>
  <si>
    <r>
      <rPr>
        <i/>
        <sz val="10"/>
        <rFont val="Arial"/>
        <family val="2"/>
      </rPr>
      <t xml:space="preserve">Determining In-Direct Costs: </t>
    </r>
    <r>
      <rPr>
        <sz val="10"/>
        <rFont val="Arial"/>
        <family val="2"/>
      </rPr>
      <t xml:space="preserve"> If your agency has a Federally Approved In-Direct Cost Rate, enter the percentage in cell B2 on Schedule B.   Documentation of the In-Direct Cost Rate must be included with the application attachments.  If a Federally Approved In-Direct Cost Rate is not entered, the In-Direct/Deminimis rate will be calculated.  If you have unallowable expenses (Cells A6 - A8 or A10 - A12) you must enter the amounts  in Column C.  These are unusual expenses.  Call the Grants Department if you are unsure.</t>
    </r>
  </si>
  <si>
    <t>Total Rental Using Per Client Formula</t>
  </si>
  <si>
    <t>Price Per Square Foot</t>
  </si>
  <si>
    <t>Original Signature</t>
  </si>
  <si>
    <t>Enter by title each position contributing to the grant project that will be staffed by a volunteer or contractor (no fringe paid).  Indicate the hours per week worked, the hours per week dedicated to the grant project, and salary.  To determine the value of volunteer time go to Independentsector.org/value-of-volunteer-time.</t>
  </si>
  <si>
    <t>Fiscal Year 2022</t>
  </si>
  <si>
    <r>
      <rPr>
        <b/>
        <sz val="12"/>
        <rFont val="Arial"/>
        <family val="2"/>
      </rPr>
      <t>Enter the number of square feet AND price per square foot.</t>
    </r>
    <r>
      <rPr>
        <sz val="9"/>
        <rFont val="Arial"/>
        <family val="2"/>
      </rPr>
      <t xml:space="preserve">   Use total building space if it is a program that utilizes the entire building or use the office/program room square feet if it is a single room or office project.</t>
    </r>
  </si>
  <si>
    <r>
      <t xml:space="preserve">Per Client Participant Formula </t>
    </r>
    <r>
      <rPr>
        <sz val="11"/>
        <rFont val="Arial"/>
        <family val="2"/>
      </rPr>
      <t>(please contact Grants Manager with concerns about formula</t>
    </r>
    <r>
      <rPr>
        <sz val="12"/>
        <rFont val="Arial"/>
        <family val="2"/>
      </rPr>
      <t>)</t>
    </r>
  </si>
  <si>
    <t>Number of all Client Participants per Year</t>
  </si>
  <si>
    <t>Number of TITLE III Client Program  Participants Per Year</t>
  </si>
  <si>
    <t>Estimate the number of annual participants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</si>
</sst>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43" formatCode="_(* #,##0.00_);_(* \(#,##0.00\);_(* &quot;-&quot;??_);_(@_)"/>
    <numFmt numFmtId="164" formatCode="&quot;$&quot;#,##0"/>
    <numFmt numFmtId="165" formatCode="_(&quot;$&quot;* #,##0_);_(&quot;$&quot;* \(#,##0\);_(&quot;$&quot;* &quot;-&quot;??_);_(@_)"/>
    <numFmt numFmtId="166" formatCode="0.0%"/>
    <numFmt numFmtId="167" formatCode="[$-409]mmmm\ d\,\ yyyy;@"/>
    <numFmt numFmtId="168" formatCode="&quot;$&quot;#,##0.00"/>
  </numFmts>
  <fonts count="53" x14ac:knownFonts="1">
    <font>
      <sz val="10"/>
      <name val="Arial"/>
    </font>
    <font>
      <sz val="11"/>
      <color theme="1"/>
      <name val="Calibri"/>
      <family val="2"/>
      <scheme val="minor"/>
    </font>
    <font>
      <sz val="10"/>
      <name val="Arial"/>
      <family val="2"/>
    </font>
    <font>
      <sz val="12"/>
      <name val="Arial Black"/>
      <family val="2"/>
    </font>
    <font>
      <sz val="12"/>
      <name val="Arial"/>
      <family val="2"/>
    </font>
    <font>
      <b/>
      <sz val="10"/>
      <name val="Arial"/>
      <family val="2"/>
    </font>
    <font>
      <b/>
      <sz val="12"/>
      <name val="Arial"/>
      <family val="2"/>
    </font>
    <font>
      <sz val="8"/>
      <name val="Arial"/>
      <family val="2"/>
    </font>
    <font>
      <sz val="10"/>
      <name val="Arial"/>
      <family val="2"/>
    </font>
    <font>
      <b/>
      <u/>
      <sz val="10"/>
      <name val="Arial"/>
      <family val="2"/>
    </font>
    <font>
      <i/>
      <sz val="10"/>
      <name val="Arial"/>
      <family val="2"/>
    </font>
    <font>
      <sz val="8"/>
      <color indexed="81"/>
      <name val="Tahoma"/>
      <family val="2"/>
    </font>
    <font>
      <b/>
      <sz val="8"/>
      <name val="Arial"/>
      <family val="2"/>
    </font>
    <font>
      <sz val="10"/>
      <name val="Arial"/>
      <family val="2"/>
    </font>
    <font>
      <b/>
      <sz val="14"/>
      <name val="Arial"/>
      <family val="2"/>
    </font>
    <font>
      <sz val="12"/>
      <name val="Arial"/>
      <family val="2"/>
    </font>
    <font>
      <sz val="10"/>
      <color indexed="81"/>
      <name val="Tahoma"/>
      <family val="2"/>
    </font>
    <font>
      <sz val="10"/>
      <color indexed="10"/>
      <name val="Tahoma"/>
      <family val="2"/>
    </font>
    <font>
      <b/>
      <sz val="10"/>
      <color indexed="81"/>
      <name val="Tahoma"/>
      <family val="2"/>
    </font>
    <font>
      <sz val="9"/>
      <color indexed="81"/>
      <name val="Arial"/>
      <family val="2"/>
    </font>
    <font>
      <sz val="10"/>
      <color indexed="10"/>
      <name val="Arial"/>
      <family val="2"/>
    </font>
    <font>
      <b/>
      <sz val="10"/>
      <color indexed="10"/>
      <name val="Arial"/>
      <family val="2"/>
    </font>
    <font>
      <sz val="10"/>
      <name val="Symbol"/>
      <family val="1"/>
    </font>
    <font>
      <b/>
      <i/>
      <sz val="10"/>
      <name val="Arial"/>
      <family val="2"/>
    </font>
    <font>
      <sz val="8"/>
      <name val="Arial"/>
      <family val="2"/>
    </font>
    <font>
      <sz val="9"/>
      <color indexed="81"/>
      <name val="Tahoma"/>
      <family val="2"/>
    </font>
    <font>
      <b/>
      <sz val="9"/>
      <color indexed="10"/>
      <name val="Tahoma"/>
      <family val="2"/>
    </font>
    <font>
      <b/>
      <sz val="9"/>
      <color indexed="81"/>
      <name val="Tahoma"/>
      <family val="2"/>
    </font>
    <font>
      <sz val="9"/>
      <color indexed="10"/>
      <name val="Tahoma"/>
      <family val="2"/>
    </font>
    <font>
      <sz val="10"/>
      <name val="Arial"/>
      <family val="2"/>
    </font>
    <font>
      <b/>
      <sz val="11"/>
      <name val="Arial"/>
      <family val="2"/>
    </font>
    <font>
      <b/>
      <sz val="11"/>
      <color indexed="9"/>
      <name val="Arial"/>
      <family val="2"/>
    </font>
    <font>
      <b/>
      <sz val="10"/>
      <name val="Arial"/>
      <family val="2"/>
    </font>
    <font>
      <sz val="10"/>
      <name val="Arial"/>
      <family val="2"/>
    </font>
    <font>
      <b/>
      <sz val="11"/>
      <color theme="0"/>
      <name val="Calibri"/>
      <family val="2"/>
      <scheme val="minor"/>
    </font>
    <font>
      <sz val="18"/>
      <color theme="1"/>
      <name val="Calibri"/>
      <family val="2"/>
      <scheme val="minor"/>
    </font>
    <font>
      <b/>
      <sz val="12"/>
      <color theme="1"/>
      <name val="Calibri"/>
      <family val="2"/>
      <scheme val="minor"/>
    </font>
    <font>
      <sz val="12"/>
      <color theme="1"/>
      <name val="Calibri"/>
      <family val="2"/>
      <scheme val="minor"/>
    </font>
    <font>
      <i/>
      <sz val="10"/>
      <color theme="1"/>
      <name val="Calibri"/>
      <family val="2"/>
      <scheme val="minor"/>
    </font>
    <font>
      <sz val="10"/>
      <name val="Arial"/>
      <family val="2"/>
    </font>
    <font>
      <b/>
      <sz val="12"/>
      <color theme="1"/>
      <name val="Arial"/>
      <family val="2"/>
    </font>
    <font>
      <sz val="12"/>
      <color theme="1"/>
      <name val="Arial"/>
      <family val="2"/>
    </font>
    <font>
      <sz val="12"/>
      <color rgb="FF000000"/>
      <name val="Arial"/>
      <family val="2"/>
    </font>
    <font>
      <i/>
      <sz val="12"/>
      <color theme="1"/>
      <name val="Arial"/>
      <family val="2"/>
    </font>
    <font>
      <b/>
      <sz val="12"/>
      <color rgb="FFFF0000"/>
      <name val="Arial"/>
      <family val="2"/>
    </font>
    <font>
      <sz val="9"/>
      <name val="Arial"/>
      <family val="2"/>
    </font>
    <font>
      <sz val="10"/>
      <color rgb="FFFF0000"/>
      <name val="Arial"/>
      <family val="2"/>
    </font>
    <font>
      <sz val="11"/>
      <name val="Arial"/>
      <family val="2"/>
    </font>
    <font>
      <sz val="11"/>
      <color rgb="FFFF0000"/>
      <name val="Arial"/>
      <family val="2"/>
    </font>
    <font>
      <b/>
      <sz val="10"/>
      <color rgb="FFFF0000"/>
      <name val="Arial"/>
      <family val="2"/>
    </font>
    <font>
      <b/>
      <sz val="8"/>
      <color indexed="81"/>
      <name val="Tahoma"/>
      <family val="2"/>
    </font>
    <font>
      <sz val="10"/>
      <name val="Wingdings"/>
      <charset val="2"/>
    </font>
    <font>
      <b/>
      <sz val="18"/>
      <color theme="1"/>
      <name val="Arial"/>
      <family val="2"/>
    </font>
  </fonts>
  <fills count="1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34"/>
        <bgColor indexed="64"/>
      </patternFill>
    </fill>
    <fill>
      <patternFill patternType="solid">
        <fgColor indexed="49"/>
        <bgColor indexed="64"/>
      </patternFill>
    </fill>
    <fill>
      <patternFill patternType="solid">
        <fgColor indexed="44"/>
        <bgColor indexed="64"/>
      </patternFill>
    </fill>
    <fill>
      <patternFill patternType="solid">
        <fgColor rgb="FFA5A5A5"/>
      </patternFill>
    </fill>
    <fill>
      <patternFill patternType="solid">
        <fgColor theme="0" tint="-0.14996795556505021"/>
        <bgColor indexed="64"/>
      </patternFill>
    </fill>
    <fill>
      <patternFill patternType="solid">
        <fgColor rgb="FFFFFF0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5" tint="0.59999389629810485"/>
        <bgColor indexed="64"/>
      </patternFill>
    </fill>
  </fills>
  <borders count="135">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thin">
        <color indexed="64"/>
      </bottom>
      <diagonal/>
    </border>
    <border>
      <left style="double">
        <color indexed="64"/>
      </left>
      <right style="double">
        <color indexed="64"/>
      </right>
      <top/>
      <bottom style="hair">
        <color indexed="64"/>
      </bottom>
      <diagonal/>
    </border>
    <border>
      <left style="thin">
        <color indexed="64"/>
      </left>
      <right style="thin">
        <color indexed="64"/>
      </right>
      <top style="thin">
        <color indexed="64"/>
      </top>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double">
        <color indexed="64"/>
      </right>
      <top/>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style="medium">
        <color indexed="64"/>
      </top>
      <bottom/>
      <diagonal/>
    </border>
    <border>
      <left style="double">
        <color indexed="64"/>
      </left>
      <right style="double">
        <color indexed="64"/>
      </right>
      <top style="double">
        <color indexed="64"/>
      </top>
      <bottom/>
      <diagonal/>
    </border>
    <border>
      <left/>
      <right style="thin">
        <color indexed="64"/>
      </right>
      <top style="thin">
        <color indexed="64"/>
      </top>
      <bottom/>
      <diagonal/>
    </border>
    <border>
      <left style="medium">
        <color indexed="64"/>
      </left>
      <right style="medium">
        <color indexed="64"/>
      </right>
      <top style="thick">
        <color indexed="64"/>
      </top>
      <bottom/>
      <diagonal/>
    </border>
    <border>
      <left style="medium">
        <color indexed="64"/>
      </left>
      <right style="medium">
        <color indexed="64"/>
      </right>
      <top style="thick">
        <color indexed="64"/>
      </top>
      <bottom style="thick">
        <color indexed="64"/>
      </bottom>
      <diagonal/>
    </border>
    <border>
      <left/>
      <right style="thin">
        <color indexed="64"/>
      </right>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ck">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dashed">
        <color indexed="64"/>
      </bottom>
      <diagonal/>
    </border>
    <border>
      <left style="thin">
        <color indexed="64"/>
      </left>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diagonal/>
    </border>
    <border>
      <left style="thin">
        <color indexed="10"/>
      </left>
      <right style="thin">
        <color indexed="10"/>
      </right>
      <top style="thin">
        <color indexed="10"/>
      </top>
      <bottom style="thin">
        <color indexed="10"/>
      </bottom>
      <diagonal/>
    </border>
    <border>
      <left/>
      <right style="double">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style="double">
        <color indexed="64"/>
      </left>
      <right/>
      <top/>
      <bottom/>
      <diagonal/>
    </border>
    <border>
      <left/>
      <right style="thin">
        <color indexed="64"/>
      </right>
      <top/>
      <bottom style="hair">
        <color indexed="64"/>
      </bottom>
      <diagonal/>
    </border>
    <border>
      <left style="double">
        <color indexed="64"/>
      </left>
      <right style="double">
        <color indexed="64"/>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medium">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double">
        <color rgb="FF3F3F3F"/>
      </left>
      <right style="double">
        <color rgb="FF3F3F3F"/>
      </right>
      <top style="double">
        <color rgb="FF3F3F3F"/>
      </top>
      <bottom style="double">
        <color rgb="FF3F3F3F"/>
      </bottom>
      <diagonal/>
    </border>
    <border>
      <left style="medium">
        <color indexed="64"/>
      </left>
      <right style="thin">
        <color indexed="64"/>
      </right>
      <top/>
      <bottom/>
      <diagonal/>
    </border>
    <border>
      <left style="double">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double">
        <color indexed="64"/>
      </left>
      <right style="double">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style="medium">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style="medium">
        <color indexed="64"/>
      </top>
      <bottom style="medium">
        <color indexed="64"/>
      </bottom>
      <diagonal/>
    </border>
    <border>
      <left style="medium">
        <color indexed="64"/>
      </left>
      <right style="thin">
        <color indexed="64"/>
      </right>
      <top style="thin">
        <color indexed="64"/>
      </top>
      <bottom/>
      <diagonal/>
    </border>
    <border>
      <left style="double">
        <color indexed="64"/>
      </left>
      <right style="thick">
        <color indexed="64"/>
      </right>
      <top style="double">
        <color indexed="64"/>
      </top>
      <bottom style="thin">
        <color indexed="64"/>
      </bottom>
      <diagonal/>
    </border>
  </borders>
  <cellStyleXfs count="7">
    <xf numFmtId="0" fontId="0" fillId="0" borderId="0"/>
    <xf numFmtId="0" fontId="34" fillId="9" borderId="106" applyNumberFormat="0" applyAlignment="0" applyProtection="0"/>
    <xf numFmtId="44" fontId="13" fillId="0" borderId="0" applyFont="0" applyFill="0" applyBorder="0" applyAlignment="0" applyProtection="0"/>
    <xf numFmtId="9" fontId="2" fillId="0" borderId="0" applyFont="0" applyFill="0" applyBorder="0" applyAlignment="0" applyProtection="0"/>
    <xf numFmtId="43" fontId="39" fillId="0" borderId="0" applyFont="0" applyFill="0" applyBorder="0" applyAlignment="0" applyProtection="0"/>
    <xf numFmtId="0" fontId="1" fillId="0" borderId="0"/>
    <xf numFmtId="44" fontId="2" fillId="0" borderId="0" applyFont="0" applyFill="0" applyBorder="0" applyAlignment="0" applyProtection="0"/>
  </cellStyleXfs>
  <cellXfs count="638">
    <xf numFmtId="0" fontId="0" fillId="0" borderId="0" xfId="0"/>
    <xf numFmtId="0" fontId="4" fillId="0" borderId="0" xfId="0" applyFont="1"/>
    <xf numFmtId="0" fontId="0" fillId="0" borderId="1" xfId="0" applyBorder="1"/>
    <xf numFmtId="0" fontId="3" fillId="0" borderId="0" xfId="0" applyFont="1" applyAlignment="1">
      <alignment horizontal="centerContinuous" vertical="center"/>
    </xf>
    <xf numFmtId="0" fontId="0" fillId="0" borderId="0" xfId="0" applyAlignment="1">
      <alignment horizontal="centerContinuous" vertical="center"/>
    </xf>
    <xf numFmtId="164" fontId="0" fillId="0" borderId="2" xfId="0" applyNumberFormat="1" applyBorder="1"/>
    <xf numFmtId="164" fontId="0" fillId="0" borderId="3" xfId="0" applyNumberFormat="1" applyBorder="1"/>
    <xf numFmtId="164" fontId="0" fillId="0" borderId="4" xfId="0" applyNumberFormat="1" applyBorder="1"/>
    <xf numFmtId="164" fontId="0" fillId="0" borderId="1" xfId="0" applyNumberFormat="1" applyBorder="1"/>
    <xf numFmtId="164" fontId="0" fillId="0" borderId="5" xfId="0" applyNumberFormat="1" applyBorder="1"/>
    <xf numFmtId="0" fontId="0" fillId="0" borderId="6" xfId="0" applyBorder="1"/>
    <xf numFmtId="0" fontId="0" fillId="0" borderId="7" xfId="0" applyBorder="1"/>
    <xf numFmtId="0" fontId="0" fillId="0" borderId="8" xfId="0" applyBorder="1"/>
    <xf numFmtId="0" fontId="5" fillId="0" borderId="9" xfId="0" applyFont="1" applyBorder="1"/>
    <xf numFmtId="0" fontId="0" fillId="0" borderId="10" xfId="0" applyBorder="1"/>
    <xf numFmtId="0" fontId="0" fillId="0" borderId="11" xfId="0" applyBorder="1"/>
    <xf numFmtId="0" fontId="0" fillId="0" borderId="12" xfId="0" applyBorder="1"/>
    <xf numFmtId="0" fontId="0" fillId="0" borderId="13" xfId="0" applyBorder="1"/>
    <xf numFmtId="0" fontId="5" fillId="0" borderId="5" xfId="0" applyFont="1" applyBorder="1"/>
    <xf numFmtId="0" fontId="5" fillId="0" borderId="14" xfId="0" applyFont="1" applyBorder="1"/>
    <xf numFmtId="164" fontId="0" fillId="0" borderId="15" xfId="0" applyNumberFormat="1" applyBorder="1"/>
    <xf numFmtId="0" fontId="5" fillId="0" borderId="16" xfId="0" applyFont="1" applyBorder="1"/>
    <xf numFmtId="164" fontId="0" fillId="0" borderId="17" xfId="0" applyNumberFormat="1" applyBorder="1"/>
    <xf numFmtId="10" fontId="0" fillId="0" borderId="18" xfId="0" applyNumberFormat="1" applyBorder="1"/>
    <xf numFmtId="0" fontId="0" fillId="0" borderId="19" xfId="0" applyBorder="1"/>
    <xf numFmtId="164" fontId="0" fillId="0" borderId="20" xfId="0" applyNumberFormat="1" applyBorder="1"/>
    <xf numFmtId="10" fontId="0" fillId="2" borderId="18" xfId="0" applyNumberFormat="1" applyFill="1" applyBorder="1"/>
    <xf numFmtId="9" fontId="0" fillId="0" borderId="0" xfId="0" applyNumberFormat="1" applyAlignment="1">
      <alignment horizontal="center"/>
    </xf>
    <xf numFmtId="164" fontId="0" fillId="0" borderId="21" xfId="0" applyNumberFormat="1" applyBorder="1"/>
    <xf numFmtId="164" fontId="0" fillId="0" borderId="22" xfId="0" applyNumberFormat="1" applyBorder="1"/>
    <xf numFmtId="164" fontId="0" fillId="0" borderId="23" xfId="0" applyNumberFormat="1" applyBorder="1"/>
    <xf numFmtId="164" fontId="0" fillId="0" borderId="24" xfId="0" applyNumberFormat="1" applyBorder="1"/>
    <xf numFmtId="164" fontId="0" fillId="0" borderId="25" xfId="0" applyNumberFormat="1" applyBorder="1"/>
    <xf numFmtId="0" fontId="5" fillId="0" borderId="26" xfId="0" applyFont="1" applyBorder="1" applyAlignment="1">
      <alignment horizontal="centerContinuous"/>
    </xf>
    <xf numFmtId="0" fontId="0" fillId="0" borderId="7" xfId="0" applyBorder="1" applyAlignment="1">
      <alignment horizontal="centerContinuous"/>
    </xf>
    <xf numFmtId="0" fontId="0" fillId="0" borderId="8" xfId="0" applyBorder="1" applyAlignment="1">
      <alignment horizontal="centerContinuous"/>
    </xf>
    <xf numFmtId="0" fontId="0" fillId="0" borderId="27" xfId="0" applyBorder="1"/>
    <xf numFmtId="0" fontId="0" fillId="0" borderId="28" xfId="0" applyBorder="1"/>
    <xf numFmtId="0" fontId="5" fillId="0" borderId="26" xfId="0" applyFont="1" applyBorder="1"/>
    <xf numFmtId="0" fontId="0" fillId="0" borderId="0" xfId="0" applyProtection="1">
      <protection locked="0"/>
    </xf>
    <xf numFmtId="164" fontId="0" fillId="0" borderId="29" xfId="0" applyNumberFormat="1" applyBorder="1" applyProtection="1">
      <protection locked="0"/>
    </xf>
    <xf numFmtId="164" fontId="0" fillId="0" borderId="30" xfId="0" applyNumberFormat="1" applyBorder="1" applyProtection="1">
      <protection locked="0"/>
    </xf>
    <xf numFmtId="164" fontId="0" fillId="0" borderId="31" xfId="0" applyNumberFormat="1" applyBorder="1" applyProtection="1">
      <protection locked="0"/>
    </xf>
    <xf numFmtId="164" fontId="0" fillId="0" borderId="32" xfId="0" applyNumberFormat="1" applyBorder="1" applyProtection="1">
      <protection locked="0"/>
    </xf>
    <xf numFmtId="164" fontId="0" fillId="0" borderId="33" xfId="0" applyNumberFormat="1" applyBorder="1" applyProtection="1">
      <protection locked="0"/>
    </xf>
    <xf numFmtId="164" fontId="0" fillId="0" borderId="34" xfId="0" applyNumberFormat="1" applyBorder="1" applyProtection="1">
      <protection locked="0"/>
    </xf>
    <xf numFmtId="164" fontId="0" fillId="0" borderId="1" xfId="0" applyNumberFormat="1" applyBorder="1" applyProtection="1">
      <protection locked="0"/>
    </xf>
    <xf numFmtId="164" fontId="0" fillId="0" borderId="5" xfId="0" applyNumberFormat="1" applyBorder="1" applyProtection="1">
      <protection locked="0"/>
    </xf>
    <xf numFmtId="0" fontId="8" fillId="0" borderId="0" xfId="0" applyFont="1"/>
    <xf numFmtId="0" fontId="6" fillId="0" borderId="0" xfId="0" applyFont="1" applyAlignment="1">
      <alignment horizontal="centerContinuous" vertical="center"/>
    </xf>
    <xf numFmtId="0" fontId="9" fillId="0" borderId="0" xfId="0" applyFont="1" applyAlignment="1">
      <alignment horizontal="right"/>
    </xf>
    <xf numFmtId="0" fontId="0" fillId="0" borderId="0" xfId="0" applyBorder="1"/>
    <xf numFmtId="0" fontId="0" fillId="0" borderId="0" xfId="0" applyAlignment="1">
      <alignment horizontal="centerContinuous"/>
    </xf>
    <xf numFmtId="0" fontId="0" fillId="0" borderId="35" xfId="0" applyBorder="1"/>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0" xfId="0" applyFont="1" applyBorder="1"/>
    <xf numFmtId="164" fontId="0" fillId="0" borderId="0" xfId="0" applyNumberFormat="1" applyBorder="1"/>
    <xf numFmtId="0" fontId="0" fillId="0" borderId="0" xfId="0" applyAlignment="1">
      <alignment horizontal="center"/>
    </xf>
    <xf numFmtId="0" fontId="5" fillId="0" borderId="38" xfId="0" applyFont="1" applyBorder="1" applyAlignment="1">
      <alignment horizontal="center" wrapText="1"/>
    </xf>
    <xf numFmtId="0" fontId="20" fillId="0" borderId="0" xfId="0" applyFont="1"/>
    <xf numFmtId="0" fontId="6" fillId="0" borderId="0" xfId="0" applyFont="1"/>
    <xf numFmtId="0" fontId="21" fillId="0" borderId="0" xfId="0" applyFont="1"/>
    <xf numFmtId="0" fontId="0" fillId="0" borderId="0" xfId="0" applyBorder="1" applyAlignment="1">
      <alignment horizontal="center" vertical="center"/>
    </xf>
    <xf numFmtId="0" fontId="5" fillId="0" borderId="0" xfId="0" applyFont="1"/>
    <xf numFmtId="9" fontId="21" fillId="0" borderId="0" xfId="3" applyFont="1"/>
    <xf numFmtId="0" fontId="9" fillId="0" borderId="40" xfId="0" applyFont="1" applyBorder="1" applyAlignment="1">
      <alignment horizontal="center" wrapText="1"/>
    </xf>
    <xf numFmtId="0" fontId="14" fillId="0" borderId="0" xfId="0" applyFont="1" applyBorder="1" applyAlignment="1">
      <alignment horizontal="centerContinuous"/>
    </xf>
    <xf numFmtId="0" fontId="5" fillId="0" borderId="0" xfId="0" applyFont="1" applyAlignment="1">
      <alignment horizontal="centerContinuous"/>
    </xf>
    <xf numFmtId="0" fontId="2" fillId="0" borderId="0" xfId="0" applyFont="1" applyAlignment="1">
      <alignment horizontal="centerContinuous"/>
    </xf>
    <xf numFmtId="0" fontId="15" fillId="0" borderId="0" xfId="0" applyFont="1"/>
    <xf numFmtId="0" fontId="0" fillId="0" borderId="0" xfId="0" applyFill="1"/>
    <xf numFmtId="0" fontId="0" fillId="3" borderId="0" xfId="0" applyFill="1"/>
    <xf numFmtId="0" fontId="5" fillId="3" borderId="0" xfId="0" applyFont="1" applyFill="1" applyAlignment="1">
      <alignment horizontal="centerContinuous"/>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49" fontId="0" fillId="4" borderId="14" xfId="0" applyNumberFormat="1" applyFill="1" applyBorder="1" applyAlignment="1" applyProtection="1">
      <alignment horizontal="center" vertical="center" wrapText="1"/>
      <protection locked="0"/>
    </xf>
    <xf numFmtId="49" fontId="0" fillId="4" borderId="15" xfId="0" applyNumberFormat="1" applyFill="1" applyBorder="1" applyAlignment="1" applyProtection="1">
      <alignment horizontal="center" vertical="center" wrapText="1"/>
      <protection locked="0"/>
    </xf>
    <xf numFmtId="0" fontId="5" fillId="0" borderId="41" xfId="0" applyFont="1" applyBorder="1" applyAlignment="1">
      <alignment horizontal="center" vertical="center"/>
    </xf>
    <xf numFmtId="0" fontId="5" fillId="0" borderId="42" xfId="0" applyFont="1" applyBorder="1" applyAlignment="1">
      <alignment horizontal="centerContinuous" vertical="center"/>
    </xf>
    <xf numFmtId="0" fontId="0" fillId="0" borderId="29" xfId="0" applyFill="1" applyBorder="1"/>
    <xf numFmtId="0" fontId="0" fillId="3" borderId="43" xfId="0" applyFill="1" applyBorder="1"/>
    <xf numFmtId="0" fontId="0" fillId="3" borderId="44" xfId="0" applyFill="1" applyBorder="1"/>
    <xf numFmtId="0" fontId="0" fillId="0" borderId="45" xfId="0" applyBorder="1"/>
    <xf numFmtId="0" fontId="0" fillId="0" borderId="46" xfId="0" applyBorder="1"/>
    <xf numFmtId="0" fontId="5" fillId="0" borderId="47" xfId="0" applyFont="1" applyBorder="1" applyAlignment="1">
      <alignment horizontal="center" vertical="center"/>
    </xf>
    <xf numFmtId="0" fontId="5" fillId="0" borderId="42" xfId="0" applyFont="1" applyBorder="1" applyAlignment="1">
      <alignment horizontal="center" vertical="center"/>
    </xf>
    <xf numFmtId="0" fontId="5" fillId="3" borderId="42" xfId="0" applyFont="1" applyFill="1" applyBorder="1" applyAlignment="1">
      <alignment horizontal="center" vertical="center"/>
    </xf>
    <xf numFmtId="49" fontId="0" fillId="0" borderId="29" xfId="0" applyNumberFormat="1" applyFill="1" applyBorder="1" applyProtection="1">
      <protection locked="0"/>
    </xf>
    <xf numFmtId="164" fontId="0" fillId="3" borderId="29" xfId="0" applyNumberFormat="1" applyFill="1" applyBorder="1" applyProtection="1">
      <protection locked="0"/>
    </xf>
    <xf numFmtId="164" fontId="0" fillId="3" borderId="48" xfId="0" applyNumberFormat="1" applyFill="1" applyBorder="1" applyProtection="1">
      <protection locked="0"/>
    </xf>
    <xf numFmtId="49" fontId="0" fillId="0" borderId="30" xfId="0" applyNumberFormat="1" applyFill="1" applyBorder="1" applyProtection="1">
      <protection locked="0"/>
    </xf>
    <xf numFmtId="164" fontId="0" fillId="3" borderId="30" xfId="0" applyNumberFormat="1" applyFill="1" applyBorder="1" applyProtection="1">
      <protection locked="0"/>
    </xf>
    <xf numFmtId="164" fontId="0" fillId="3" borderId="49" xfId="0" applyNumberFormat="1" applyFill="1" applyBorder="1" applyProtection="1">
      <protection locked="0"/>
    </xf>
    <xf numFmtId="5" fontId="0" fillId="0" borderId="1" xfId="0" applyNumberFormat="1" applyBorder="1"/>
    <xf numFmtId="5" fontId="0" fillId="0" borderId="50" xfId="0" applyNumberFormat="1" applyBorder="1"/>
    <xf numFmtId="5" fontId="0" fillId="3" borderId="1" xfId="0" applyNumberFormat="1" applyFill="1" applyBorder="1"/>
    <xf numFmtId="5" fontId="0" fillId="3" borderId="50" xfId="0" applyNumberFormat="1" applyFill="1" applyBorder="1"/>
    <xf numFmtId="5" fontId="0" fillId="0" borderId="51" xfId="0" applyNumberFormat="1" applyBorder="1"/>
    <xf numFmtId="9" fontId="0" fillId="0" borderId="52" xfId="0" applyNumberFormat="1" applyBorder="1"/>
    <xf numFmtId="49" fontId="2" fillId="0" borderId="30" xfId="0" applyNumberFormat="1" applyFont="1" applyFill="1" applyBorder="1" applyProtection="1">
      <protection locked="0"/>
    </xf>
    <xf numFmtId="164" fontId="2" fillId="3" borderId="30" xfId="0" applyNumberFormat="1" applyFont="1" applyFill="1" applyBorder="1" applyProtection="1">
      <protection locked="0"/>
    </xf>
    <xf numFmtId="164" fontId="2" fillId="3" borderId="49" xfId="0" applyNumberFormat="1" applyFont="1" applyFill="1" applyBorder="1" applyProtection="1">
      <protection locked="0"/>
    </xf>
    <xf numFmtId="5" fontId="0" fillId="0" borderId="15" xfId="0" applyNumberFormat="1" applyBorder="1"/>
    <xf numFmtId="5" fontId="0" fillId="0" borderId="53" xfId="0" applyNumberFormat="1" applyBorder="1"/>
    <xf numFmtId="5" fontId="0" fillId="3" borderId="15" xfId="0" applyNumberFormat="1" applyFill="1" applyBorder="1"/>
    <xf numFmtId="5" fontId="0" fillId="3" borderId="53" xfId="0" applyNumberFormat="1" applyFill="1" applyBorder="1"/>
    <xf numFmtId="5" fontId="0" fillId="0" borderId="54" xfId="0" applyNumberFormat="1" applyBorder="1"/>
    <xf numFmtId="0" fontId="0" fillId="0" borderId="31" xfId="0" applyFill="1" applyBorder="1" applyProtection="1"/>
    <xf numFmtId="164" fontId="0" fillId="3" borderId="31" xfId="0" applyNumberFormat="1" applyFill="1" applyBorder="1" applyProtection="1">
      <protection locked="0"/>
    </xf>
    <xf numFmtId="164" fontId="0" fillId="3" borderId="55" xfId="0" applyNumberFormat="1" applyFill="1" applyBorder="1" applyProtection="1">
      <protection locked="0"/>
    </xf>
    <xf numFmtId="0" fontId="0" fillId="0" borderId="1" xfId="0" applyBorder="1" applyAlignment="1">
      <alignment horizontal="right"/>
    </xf>
    <xf numFmtId="5" fontId="0" fillId="0" borderId="56" xfId="0" applyNumberFormat="1" applyBorder="1"/>
    <xf numFmtId="5" fontId="0" fillId="0" borderId="57" xfId="0" applyNumberFormat="1" applyBorder="1"/>
    <xf numFmtId="5" fontId="0" fillId="3" borderId="56" xfId="0" applyNumberFormat="1" applyFill="1" applyBorder="1"/>
    <xf numFmtId="5" fontId="0" fillId="3" borderId="57" xfId="0" applyNumberFormat="1" applyFill="1" applyBorder="1"/>
    <xf numFmtId="5" fontId="0" fillId="0" borderId="58" xfId="0" applyNumberFormat="1" applyBorder="1"/>
    <xf numFmtId="9" fontId="0" fillId="0" borderId="59" xfId="0" applyNumberFormat="1" applyBorder="1"/>
    <xf numFmtId="164" fontId="0" fillId="0" borderId="58" xfId="0" applyNumberFormat="1" applyBorder="1"/>
    <xf numFmtId="0" fontId="0" fillId="0" borderId="1" xfId="0" applyFill="1" applyBorder="1"/>
    <xf numFmtId="164" fontId="0" fillId="3" borderId="1" xfId="0" applyNumberFormat="1" applyFill="1" applyBorder="1"/>
    <xf numFmtId="164" fontId="0" fillId="3" borderId="18" xfId="0" applyNumberFormat="1" applyFill="1" applyBorder="1"/>
    <xf numFmtId="5" fontId="0" fillId="0" borderId="60" xfId="0" applyNumberFormat="1" applyBorder="1" applyAlignment="1">
      <alignment horizontal="centerContinuous"/>
    </xf>
    <xf numFmtId="5" fontId="0" fillId="0" borderId="61" xfId="0" applyNumberFormat="1" applyBorder="1" applyAlignment="1">
      <alignment horizontal="centerContinuous"/>
    </xf>
    <xf numFmtId="5" fontId="0" fillId="3" borderId="60" xfId="0" applyNumberFormat="1" applyFill="1" applyBorder="1" applyAlignment="1"/>
    <xf numFmtId="5" fontId="0" fillId="3" borderId="61" xfId="0" applyNumberFormat="1" applyFill="1" applyBorder="1" applyAlignment="1"/>
    <xf numFmtId="5" fontId="0" fillId="0" borderId="60" xfId="0" applyNumberFormat="1" applyBorder="1" applyAlignment="1"/>
    <xf numFmtId="5" fontId="0" fillId="0" borderId="19" xfId="0" applyNumberFormat="1" applyBorder="1" applyAlignment="1"/>
    <xf numFmtId="5" fontId="0" fillId="0" borderId="62" xfId="0" applyNumberFormat="1" applyBorder="1" applyAlignment="1"/>
    <xf numFmtId="9" fontId="0" fillId="0" borderId="24" xfId="0" applyNumberFormat="1" applyBorder="1"/>
    <xf numFmtId="164" fontId="0" fillId="3" borderId="1" xfId="0" applyNumberFormat="1" applyFill="1" applyBorder="1" applyProtection="1">
      <protection locked="0"/>
    </xf>
    <xf numFmtId="164" fontId="0" fillId="3" borderId="18" xfId="0" applyNumberFormat="1" applyFill="1" applyBorder="1" applyProtection="1">
      <protection locked="0"/>
    </xf>
    <xf numFmtId="5" fontId="0" fillId="5" borderId="1" xfId="0" applyNumberFormat="1" applyFill="1" applyBorder="1"/>
    <xf numFmtId="5" fontId="0" fillId="0" borderId="63" xfId="0" applyNumberFormat="1" applyBorder="1"/>
    <xf numFmtId="9" fontId="0" fillId="0" borderId="64" xfId="0" applyNumberFormat="1" applyBorder="1"/>
    <xf numFmtId="5" fontId="0" fillId="5" borderId="15" xfId="0" applyNumberFormat="1" applyFill="1" applyBorder="1"/>
    <xf numFmtId="5" fontId="0" fillId="0" borderId="65" xfId="0" applyNumberFormat="1" applyBorder="1"/>
    <xf numFmtId="9" fontId="0" fillId="0" borderId="66" xfId="0" applyNumberFormat="1" applyBorder="1"/>
    <xf numFmtId="164" fontId="0" fillId="3" borderId="1" xfId="0" applyNumberFormat="1" applyFill="1" applyBorder="1" applyProtection="1"/>
    <xf numFmtId="0" fontId="0" fillId="0" borderId="67" xfId="0" applyFill="1" applyBorder="1"/>
    <xf numFmtId="164" fontId="0" fillId="3" borderId="40" xfId="0" applyNumberFormat="1" applyFill="1" applyBorder="1"/>
    <xf numFmtId="164" fontId="0" fillId="3" borderId="68" xfId="0" applyNumberFormat="1" applyFill="1" applyBorder="1"/>
    <xf numFmtId="0" fontId="20" fillId="0" borderId="69" xfId="0" applyFont="1" applyBorder="1"/>
    <xf numFmtId="49" fontId="0" fillId="0" borderId="31" xfId="0" applyNumberFormat="1" applyFill="1" applyBorder="1" applyProtection="1">
      <protection locked="0"/>
    </xf>
    <xf numFmtId="5" fontId="0" fillId="0" borderId="63" xfId="0" applyNumberFormat="1" applyBorder="1" applyAlignment="1">
      <alignment horizontal="centerContinuous"/>
    </xf>
    <xf numFmtId="0" fontId="0" fillId="0" borderId="6" xfId="0" applyBorder="1" applyAlignment="1">
      <alignment horizontal="centerContinuous"/>
    </xf>
    <xf numFmtId="5" fontId="0" fillId="0" borderId="65" xfId="0" applyNumberFormat="1" applyBorder="1" applyAlignment="1">
      <alignment horizontal="centerContinuous"/>
    </xf>
    <xf numFmtId="0" fontId="0" fillId="0" borderId="36" xfId="0" applyBorder="1" applyAlignment="1">
      <alignment horizontal="centerContinuous"/>
    </xf>
    <xf numFmtId="0" fontId="0" fillId="0" borderId="21" xfId="0" applyFill="1" applyBorder="1"/>
    <xf numFmtId="164" fontId="0" fillId="3" borderId="21" xfId="0" applyNumberFormat="1" applyFill="1" applyBorder="1"/>
    <xf numFmtId="0" fontId="5" fillId="0" borderId="24" xfId="0" applyFont="1" applyFill="1" applyBorder="1"/>
    <xf numFmtId="164" fontId="0" fillId="3" borderId="24" xfId="0" applyNumberFormat="1" applyFill="1" applyBorder="1"/>
    <xf numFmtId="0" fontId="2" fillId="4" borderId="15" xfId="0" applyFont="1" applyFill="1" applyBorder="1" applyAlignment="1">
      <alignment horizontal="center" vertical="center" wrapText="1"/>
    </xf>
    <xf numFmtId="0" fontId="0" fillId="4" borderId="15" xfId="0" applyFill="1" applyBorder="1" applyAlignment="1">
      <alignment horizontal="center" vertical="center"/>
    </xf>
    <xf numFmtId="0" fontId="0" fillId="5" borderId="70" xfId="0" applyFill="1" applyBorder="1"/>
    <xf numFmtId="0" fontId="0" fillId="0" borderId="18" xfId="0" applyBorder="1"/>
    <xf numFmtId="164" fontId="7" fillId="0" borderId="71" xfId="0" applyNumberFormat="1" applyFont="1" applyBorder="1" applyAlignment="1" applyProtection="1">
      <alignment horizontal="center" vertical="center" wrapText="1"/>
      <protection locked="0"/>
    </xf>
    <xf numFmtId="5" fontId="0" fillId="0" borderId="0" xfId="0" applyNumberFormat="1" applyBorder="1"/>
    <xf numFmtId="0" fontId="2" fillId="0" borderId="0" xfId="0" applyFont="1"/>
    <xf numFmtId="0" fontId="5" fillId="0" borderId="0" xfId="0" applyFont="1" applyBorder="1" applyAlignment="1">
      <alignment horizontal="center" wrapText="1"/>
    </xf>
    <xf numFmtId="0" fontId="14" fillId="0" borderId="72" xfId="0" applyFont="1" applyBorder="1"/>
    <xf numFmtId="0" fontId="5" fillId="0" borderId="73" xfId="0" applyFont="1" applyBorder="1" applyAlignment="1">
      <alignment horizontal="center" wrapText="1"/>
    </xf>
    <xf numFmtId="0" fontId="5" fillId="0" borderId="74" xfId="0" applyFont="1" applyBorder="1" applyAlignment="1">
      <alignment horizontal="center" wrapText="1"/>
    </xf>
    <xf numFmtId="0" fontId="5" fillId="0" borderId="29" xfId="0" applyFont="1" applyBorder="1"/>
    <xf numFmtId="0" fontId="5" fillId="0" borderId="0" xfId="0" applyFont="1" applyFill="1" applyBorder="1"/>
    <xf numFmtId="165" fontId="5" fillId="0" borderId="0" xfId="2" applyNumberFormat="1" applyFont="1" applyFill="1" applyBorder="1"/>
    <xf numFmtId="0" fontId="4" fillId="0" borderId="0" xfId="0" applyFont="1" applyProtection="1"/>
    <xf numFmtId="0" fontId="0" fillId="0" borderId="0" xfId="0" applyAlignment="1">
      <alignment horizontal="left" vertical="center" wrapText="1"/>
    </xf>
    <xf numFmtId="0" fontId="0" fillId="0" borderId="0" xfId="0" applyAlignment="1">
      <alignment horizontal="left" vertical="center"/>
    </xf>
    <xf numFmtId="0" fontId="5" fillId="0" borderId="0" xfId="0" applyFont="1" applyAlignment="1">
      <alignment horizontal="left" vertical="center" wrapText="1"/>
    </xf>
    <xf numFmtId="0" fontId="2" fillId="0" borderId="0" xfId="0" applyFont="1" applyAlignment="1">
      <alignment horizontal="left" vertical="center" wrapText="1"/>
    </xf>
    <xf numFmtId="0" fontId="5" fillId="0" borderId="0" xfId="0" applyFont="1" applyFill="1" applyAlignment="1">
      <alignment horizontal="left" vertical="center"/>
    </xf>
    <xf numFmtId="0" fontId="2" fillId="0" borderId="0" xfId="0" applyFont="1" applyAlignment="1">
      <alignment horizontal="left" vertical="center" wrapText="1" indent="1"/>
    </xf>
    <xf numFmtId="0" fontId="10" fillId="0" borderId="0" xfId="0" applyFont="1" applyAlignment="1">
      <alignment horizontal="left" indent="1"/>
    </xf>
    <xf numFmtId="0" fontId="10" fillId="0" borderId="0" xfId="0" applyFont="1" applyAlignment="1">
      <alignment horizontal="left" vertical="center" wrapText="1" indent="1"/>
    </xf>
    <xf numFmtId="49" fontId="5" fillId="0" borderId="0" xfId="0" applyNumberFormat="1" applyFont="1" applyAlignment="1">
      <alignment horizontal="left" vertical="center" wrapText="1"/>
    </xf>
    <xf numFmtId="49" fontId="0" fillId="0" borderId="0" xfId="0" applyNumberFormat="1" applyAlignment="1">
      <alignment horizontal="left" vertical="center" wrapText="1" indent="1"/>
    </xf>
    <xf numFmtId="0" fontId="0" fillId="0" borderId="0" xfId="0" applyAlignment="1">
      <alignment horizontal="left" vertical="center" indent="1"/>
    </xf>
    <xf numFmtId="0" fontId="5" fillId="0" borderId="0" xfId="0" applyFont="1" applyAlignment="1">
      <alignment horizontal="left" vertical="center" wrapText="1" indent="1"/>
    </xf>
    <xf numFmtId="0" fontId="5" fillId="0" borderId="0" xfId="0" applyFont="1" applyAlignment="1">
      <alignment horizontal="center"/>
    </xf>
    <xf numFmtId="0" fontId="29" fillId="0" borderId="0" xfId="0" applyFont="1"/>
    <xf numFmtId="0" fontId="29" fillId="0" borderId="79" xfId="0" applyFont="1" applyBorder="1"/>
    <xf numFmtId="0" fontId="29" fillId="0" borderId="80" xfId="0" applyFont="1" applyBorder="1"/>
    <xf numFmtId="0" fontId="29" fillId="0" borderId="0" xfId="0" applyFont="1" applyBorder="1"/>
    <xf numFmtId="0" fontId="29" fillId="0" borderId="74" xfId="0" applyFont="1" applyBorder="1"/>
    <xf numFmtId="0" fontId="29" fillId="0" borderId="0" xfId="0" applyFont="1" applyAlignment="1">
      <alignment wrapText="1"/>
    </xf>
    <xf numFmtId="0" fontId="31" fillId="0" borderId="0" xfId="1" applyFont="1" applyFill="1" applyBorder="1" applyProtection="1">
      <protection hidden="1"/>
    </xf>
    <xf numFmtId="165" fontId="31" fillId="0" borderId="0" xfId="1" applyNumberFormat="1" applyFont="1" applyFill="1" applyBorder="1" applyProtection="1">
      <protection hidden="1"/>
    </xf>
    <xf numFmtId="165" fontId="31" fillId="0" borderId="0" xfId="1" applyNumberFormat="1" applyFont="1" applyFill="1" applyBorder="1" applyProtection="1"/>
    <xf numFmtId="0" fontId="29" fillId="0" borderId="0" xfId="0" applyFont="1" applyFill="1" applyBorder="1"/>
    <xf numFmtId="0" fontId="29" fillId="0" borderId="0" xfId="0" applyFont="1" applyFill="1"/>
    <xf numFmtId="0" fontId="29" fillId="0" borderId="0" xfId="0" applyFont="1" applyBorder="1" applyProtection="1"/>
    <xf numFmtId="165" fontId="31" fillId="0" borderId="0" xfId="2" applyNumberFormat="1" applyFont="1" applyFill="1" applyBorder="1" applyProtection="1">
      <protection hidden="1"/>
    </xf>
    <xf numFmtId="165" fontId="31" fillId="0" borderId="0" xfId="2" applyNumberFormat="1" applyFont="1" applyFill="1" applyBorder="1" applyProtection="1"/>
    <xf numFmtId="0" fontId="33" fillId="0" borderId="0" xfId="0" applyFont="1"/>
    <xf numFmtId="0" fontId="32" fillId="0" borderId="0" xfId="0" applyFont="1" applyAlignment="1">
      <alignment horizontal="center" wrapText="1"/>
    </xf>
    <xf numFmtId="0" fontId="33" fillId="0" borderId="0" xfId="0" applyFont="1" applyFill="1"/>
    <xf numFmtId="0" fontId="32" fillId="0" borderId="0" xfId="0" applyFont="1" applyFill="1" applyAlignment="1">
      <alignment horizontal="center" wrapText="1"/>
    </xf>
    <xf numFmtId="0" fontId="33" fillId="0" borderId="85" xfId="0" applyFont="1" applyBorder="1" applyProtection="1"/>
    <xf numFmtId="0" fontId="33" fillId="0" borderId="0" xfId="0" applyFont="1" applyBorder="1"/>
    <xf numFmtId="0" fontId="29" fillId="0" borderId="0" xfId="0" applyFont="1" applyProtection="1">
      <protection locked="0"/>
    </xf>
    <xf numFmtId="0" fontId="29" fillId="0" borderId="0" xfId="0" applyFont="1" applyProtection="1"/>
    <xf numFmtId="49" fontId="29" fillId="6" borderId="14" xfId="0" applyNumberFormat="1" applyFont="1" applyFill="1" applyBorder="1" applyAlignment="1" applyProtection="1">
      <alignment horizontal="center" vertical="center" wrapText="1"/>
      <protection locked="0"/>
    </xf>
    <xf numFmtId="49" fontId="29" fillId="6" borderId="15" xfId="0" applyNumberFormat="1" applyFont="1" applyFill="1" applyBorder="1" applyAlignment="1" applyProtection="1">
      <alignment horizontal="center" vertical="center" wrapText="1"/>
      <protection locked="0"/>
    </xf>
    <xf numFmtId="2" fontId="29" fillId="0" borderId="30" xfId="0" applyNumberFormat="1" applyFont="1" applyBorder="1" applyAlignment="1" applyProtection="1">
      <alignment horizontal="left" wrapText="1"/>
    </xf>
    <xf numFmtId="0" fontId="29" fillId="0" borderId="31" xfId="0" applyFont="1" applyBorder="1" applyAlignment="1" applyProtection="1">
      <alignment wrapText="1"/>
    </xf>
    <xf numFmtId="0" fontId="29" fillId="0" borderId="1" xfId="0" applyFont="1" applyBorder="1"/>
    <xf numFmtId="165" fontId="29" fillId="6" borderId="29" xfId="2" applyNumberFormat="1" applyFont="1" applyFill="1" applyBorder="1" applyProtection="1">
      <protection locked="0"/>
    </xf>
    <xf numFmtId="0" fontId="29" fillId="0" borderId="92" xfId="0" applyFont="1" applyBorder="1"/>
    <xf numFmtId="44" fontId="29" fillId="0" borderId="0" xfId="2" applyFont="1" applyFill="1" applyBorder="1"/>
    <xf numFmtId="0" fontId="29" fillId="0" borderId="7" xfId="0" applyFont="1" applyBorder="1" applyAlignment="1">
      <alignment horizontal="centerContinuous"/>
    </xf>
    <xf numFmtId="0" fontId="29" fillId="0" borderId="8" xfId="0" applyFont="1" applyBorder="1" applyAlignment="1">
      <alignment horizontal="centerContinuous"/>
    </xf>
    <xf numFmtId="0" fontId="29" fillId="0" borderId="27" xfId="0" applyFont="1" applyBorder="1"/>
    <xf numFmtId="0" fontId="29" fillId="0" borderId="19" xfId="0" applyFont="1" applyBorder="1"/>
    <xf numFmtId="0" fontId="29" fillId="0" borderId="28" xfId="0" applyFont="1" applyBorder="1"/>
    <xf numFmtId="0" fontId="29" fillId="0" borderId="6" xfId="0" applyFont="1" applyBorder="1"/>
    <xf numFmtId="10" fontId="29" fillId="7" borderId="18" xfId="0" applyNumberFormat="1" applyFont="1" applyFill="1" applyBorder="1"/>
    <xf numFmtId="0" fontId="29" fillId="0" borderId="10" xfId="0" applyFont="1" applyBorder="1"/>
    <xf numFmtId="0" fontId="29" fillId="0" borderId="11" xfId="0" applyFont="1" applyBorder="1"/>
    <xf numFmtId="0" fontId="29" fillId="0" borderId="12" xfId="0" applyFont="1" applyBorder="1"/>
    <xf numFmtId="0" fontId="29" fillId="0" borderId="13" xfId="0" applyFont="1" applyBorder="1"/>
    <xf numFmtId="9" fontId="29" fillId="0" borderId="0" xfId="0" applyNumberFormat="1" applyFont="1" applyAlignment="1">
      <alignment horizontal="center"/>
    </xf>
    <xf numFmtId="0" fontId="29" fillId="0" borderId="0" xfId="0" applyFont="1" applyAlignment="1">
      <alignment horizontal="right"/>
    </xf>
    <xf numFmtId="0" fontId="29" fillId="0" borderId="0" xfId="0" applyFont="1" applyAlignment="1">
      <alignment horizontal="left"/>
    </xf>
    <xf numFmtId="164" fontId="29" fillId="0" borderId="0" xfId="0" applyNumberFormat="1" applyFont="1" applyBorder="1"/>
    <xf numFmtId="0" fontId="29" fillId="0" borderId="0" xfId="0" applyFont="1" applyAlignment="1">
      <alignment horizontal="centerContinuous" vertical="center"/>
    </xf>
    <xf numFmtId="0" fontId="29" fillId="0" borderId="0" xfId="0" applyFont="1" applyBorder="1" applyProtection="1">
      <protection locked="0"/>
    </xf>
    <xf numFmtId="164" fontId="29" fillId="0" borderId="0" xfId="0" applyNumberFormat="1" applyFont="1" applyProtection="1">
      <protection locked="0"/>
    </xf>
    <xf numFmtId="0" fontId="29" fillId="0" borderId="0" xfId="0" applyFont="1" applyFill="1" applyProtection="1"/>
    <xf numFmtId="0" fontId="29" fillId="0" borderId="0" xfId="0" applyFont="1" applyFill="1" applyProtection="1">
      <protection locked="0"/>
    </xf>
    <xf numFmtId="0" fontId="29" fillId="0" borderId="79" xfId="0" applyFont="1" applyBorder="1" applyAlignment="1">
      <alignment horizontal="center"/>
    </xf>
    <xf numFmtId="0" fontId="29" fillId="0" borderId="0" xfId="0" applyFont="1" applyAlignment="1"/>
    <xf numFmtId="0" fontId="29" fillId="0" borderId="0" xfId="0" applyFont="1" applyBorder="1" applyAlignment="1">
      <alignment horizontal="center"/>
    </xf>
    <xf numFmtId="165" fontId="29" fillId="6" borderId="93" xfId="2" applyNumberFormat="1" applyFont="1" applyFill="1" applyBorder="1" applyProtection="1">
      <protection locked="0"/>
    </xf>
    <xf numFmtId="0" fontId="29" fillId="0" borderId="78" xfId="0" applyFont="1" applyBorder="1"/>
    <xf numFmtId="165" fontId="29" fillId="0" borderId="95" xfId="2" applyNumberFormat="1" applyFont="1" applyBorder="1"/>
    <xf numFmtId="165" fontId="29" fillId="0" borderId="96" xfId="2" applyNumberFormat="1" applyFont="1" applyBorder="1"/>
    <xf numFmtId="165" fontId="29" fillId="0" borderId="81" xfId="2" applyNumberFormat="1" applyFont="1" applyBorder="1"/>
    <xf numFmtId="167" fontId="29" fillId="6" borderId="0" xfId="0" applyNumberFormat="1" applyFont="1" applyFill="1" applyAlignment="1" applyProtection="1">
      <alignment horizontal="center"/>
      <protection locked="0"/>
    </xf>
    <xf numFmtId="0" fontId="5" fillId="0" borderId="99" xfId="0" applyFont="1" applyBorder="1"/>
    <xf numFmtId="0" fontId="5" fillId="0" borderId="100" xfId="0" applyFont="1" applyBorder="1"/>
    <xf numFmtId="0" fontId="0" fillId="0" borderId="0" xfId="0" applyAlignment="1"/>
    <xf numFmtId="0" fontId="29" fillId="0" borderId="0" xfId="0" applyFont="1" applyAlignment="1">
      <alignment horizontal="center" vertical="center"/>
    </xf>
    <xf numFmtId="0" fontId="2" fillId="0" borderId="85" xfId="0" applyFont="1" applyBorder="1" applyProtection="1"/>
    <xf numFmtId="0" fontId="2" fillId="0" borderId="107" xfId="0" applyFont="1" applyFill="1" applyBorder="1" applyProtection="1"/>
    <xf numFmtId="0" fontId="0" fillId="0" borderId="0" xfId="0" applyAlignment="1">
      <alignment horizontal="center" vertical="center"/>
    </xf>
    <xf numFmtId="0" fontId="2" fillId="0" borderId="85" xfId="0" applyFont="1" applyFill="1" applyBorder="1" applyProtection="1"/>
    <xf numFmtId="3" fontId="29" fillId="0" borderId="0" xfId="0" applyNumberFormat="1" applyFont="1"/>
    <xf numFmtId="0" fontId="5" fillId="0" borderId="1" xfId="0" applyFont="1" applyFill="1" applyBorder="1"/>
    <xf numFmtId="9" fontId="35" fillId="11" borderId="0" xfId="0" applyNumberFormat="1" applyFont="1" applyFill="1" applyBorder="1" applyAlignment="1" applyProtection="1">
      <alignment horizontal="center"/>
      <protection locked="0"/>
    </xf>
    <xf numFmtId="165" fontId="2" fillId="6" borderId="1" xfId="2" applyNumberFormat="1" applyFont="1" applyFill="1" applyBorder="1" applyProtection="1">
      <protection locked="0"/>
    </xf>
    <xf numFmtId="0" fontId="2" fillId="0" borderId="0" xfId="0" applyFont="1" applyFill="1" applyAlignment="1">
      <alignment horizontal="left" vertical="center" wrapText="1"/>
    </xf>
    <xf numFmtId="49" fontId="2" fillId="0" borderId="0" xfId="0" applyNumberFormat="1" applyFont="1" applyFill="1" applyAlignment="1">
      <alignment horizontal="left" vertical="center" wrapText="1" indent="1"/>
    </xf>
    <xf numFmtId="0" fontId="2" fillId="0" borderId="0" xfId="0" applyFont="1" applyFill="1" applyAlignment="1">
      <alignment horizontal="left" vertical="center" wrapText="1" indent="1"/>
    </xf>
    <xf numFmtId="0" fontId="33" fillId="0" borderId="0" xfId="0" applyFont="1" applyFill="1" applyBorder="1"/>
    <xf numFmtId="165" fontId="2" fillId="11" borderId="1" xfId="2" applyNumberFormat="1" applyFont="1" applyFill="1" applyBorder="1" applyProtection="1">
      <protection locked="0"/>
    </xf>
    <xf numFmtId="168" fontId="41" fillId="11" borderId="0" xfId="0" applyNumberFormat="1" applyFont="1" applyFill="1" applyBorder="1" applyProtection="1">
      <protection locked="0"/>
    </xf>
    <xf numFmtId="14" fontId="45" fillId="0" borderId="0" xfId="0" applyNumberFormat="1" applyFont="1"/>
    <xf numFmtId="0" fontId="2" fillId="0" borderId="1" xfId="0" applyFont="1" applyFill="1" applyBorder="1" applyAlignment="1" applyProtection="1">
      <alignment wrapText="1"/>
    </xf>
    <xf numFmtId="49" fontId="7" fillId="6" borderId="1" xfId="0" applyNumberFormat="1" applyFont="1" applyFill="1" applyBorder="1" applyAlignment="1" applyProtection="1">
      <alignment horizontal="center"/>
      <protection locked="0"/>
    </xf>
    <xf numFmtId="164" fontId="29" fillId="6" borderId="77" xfId="0" applyNumberFormat="1" applyFont="1" applyFill="1" applyBorder="1" applyProtection="1">
      <protection locked="0"/>
    </xf>
    <xf numFmtId="164" fontId="29" fillId="6" borderId="2" xfId="0" applyNumberFormat="1" applyFont="1" applyFill="1" applyBorder="1" applyProtection="1">
      <protection locked="0"/>
    </xf>
    <xf numFmtId="49" fontId="7" fillId="6" borderId="17" xfId="0" applyNumberFormat="1" applyFont="1" applyFill="1" applyBorder="1" applyAlignment="1" applyProtection="1">
      <alignment horizontal="center"/>
      <protection locked="0"/>
    </xf>
    <xf numFmtId="164" fontId="29" fillId="6" borderId="113" xfId="0" applyNumberFormat="1" applyFont="1" applyFill="1" applyBorder="1" applyProtection="1">
      <protection locked="0"/>
    </xf>
    <xf numFmtId="0" fontId="29" fillId="0" borderId="0" xfId="0" applyFont="1" applyFill="1" applyBorder="1" applyProtection="1"/>
    <xf numFmtId="0" fontId="29" fillId="0" borderId="0" xfId="0" applyFont="1" applyFill="1" applyBorder="1" applyProtection="1">
      <protection locked="0"/>
    </xf>
    <xf numFmtId="0" fontId="29" fillId="0" borderId="74" xfId="0" applyFont="1" applyFill="1" applyBorder="1"/>
    <xf numFmtId="0" fontId="29" fillId="12" borderId="0" xfId="0" applyFont="1" applyFill="1" applyProtection="1">
      <protection locked="0"/>
    </xf>
    <xf numFmtId="165" fontId="29" fillId="0" borderId="116" xfId="2" applyNumberFormat="1" applyFont="1" applyBorder="1"/>
    <xf numFmtId="0" fontId="29" fillId="0" borderId="44" xfId="0" applyFont="1" applyFill="1" applyBorder="1"/>
    <xf numFmtId="0" fontId="29" fillId="0" borderId="0" xfId="0" applyFont="1" applyProtection="1">
      <protection hidden="1"/>
    </xf>
    <xf numFmtId="0" fontId="29" fillId="0" borderId="1" xfId="0" applyFont="1" applyFill="1" applyBorder="1" applyProtection="1"/>
    <xf numFmtId="0" fontId="29" fillId="0" borderId="94" xfId="0" applyFont="1" applyFill="1" applyBorder="1"/>
    <xf numFmtId="0" fontId="5" fillId="0" borderId="21" xfId="0" applyFont="1" applyBorder="1" applyAlignment="1" applyProtection="1">
      <alignment horizontal="center" wrapText="1"/>
    </xf>
    <xf numFmtId="0" fontId="9" fillId="0" borderId="21" xfId="0" applyFont="1" applyBorder="1" applyProtection="1"/>
    <xf numFmtId="0" fontId="5" fillId="0" borderId="46" xfId="0" applyFont="1" applyBorder="1" applyProtection="1"/>
    <xf numFmtId="49" fontId="29" fillId="0" borderId="1" xfId="0" applyNumberFormat="1" applyFont="1" applyBorder="1" applyProtection="1"/>
    <xf numFmtId="49" fontId="5" fillId="0" borderId="121" xfId="0" applyNumberFormat="1" applyFont="1" applyFill="1" applyBorder="1" applyProtection="1"/>
    <xf numFmtId="0" fontId="2" fillId="0" borderId="24" xfId="0" applyFont="1" applyBorder="1" applyProtection="1"/>
    <xf numFmtId="0" fontId="2" fillId="0" borderId="1" xfId="0" applyFont="1" applyBorder="1" applyProtection="1"/>
    <xf numFmtId="0" fontId="33" fillId="0" borderId="1" xfId="0" applyFont="1" applyBorder="1" applyProtection="1"/>
    <xf numFmtId="0" fontId="2" fillId="0" borderId="1" xfId="0" applyFont="1" applyFill="1" applyBorder="1" applyProtection="1"/>
    <xf numFmtId="0" fontId="2" fillId="0" borderId="46" xfId="0" applyFont="1" applyFill="1" applyBorder="1" applyProtection="1"/>
    <xf numFmtId="0" fontId="32" fillId="0" borderId="67" xfId="0" applyFont="1" applyFill="1" applyBorder="1" applyAlignment="1" applyProtection="1">
      <alignment horizontal="right"/>
    </xf>
    <xf numFmtId="10" fontId="29" fillId="10" borderId="18" xfId="0" applyNumberFormat="1" applyFont="1" applyFill="1" applyBorder="1"/>
    <xf numFmtId="166" fontId="32" fillId="11" borderId="6" xfId="3" applyNumberFormat="1" applyFont="1" applyFill="1" applyBorder="1" applyAlignment="1" applyProtection="1">
      <alignment horizontal="center" vertical="center" wrapText="1"/>
      <protection locked="0"/>
    </xf>
    <xf numFmtId="165" fontId="32" fillId="0" borderId="83" xfId="2" applyNumberFormat="1" applyFont="1" applyFill="1" applyBorder="1" applyAlignment="1">
      <alignment horizontal="center" vertical="center" wrapText="1"/>
    </xf>
    <xf numFmtId="0" fontId="5" fillId="0" borderId="121" xfId="0" applyFont="1" applyBorder="1" applyAlignment="1">
      <alignment horizontal="center" vertical="center" wrapText="1"/>
    </xf>
    <xf numFmtId="166" fontId="32" fillId="11" borderId="97" xfId="3" applyNumberFormat="1" applyFont="1" applyFill="1" applyBorder="1" applyAlignment="1" applyProtection="1">
      <alignment horizontal="center" vertical="center" wrapText="1"/>
      <protection locked="0"/>
    </xf>
    <xf numFmtId="165" fontId="33" fillId="0" borderId="0" xfId="0" applyNumberFormat="1" applyFont="1" applyFill="1" applyBorder="1"/>
    <xf numFmtId="0" fontId="5" fillId="0" borderId="127" xfId="0" applyFont="1" applyBorder="1" applyAlignment="1">
      <alignment horizontal="center" vertical="center" wrapText="1"/>
    </xf>
    <xf numFmtId="0" fontId="2" fillId="6" borderId="1" xfId="0" applyFont="1" applyFill="1" applyBorder="1" applyAlignment="1" applyProtection="1">
      <alignment shrinkToFit="1"/>
      <protection locked="0"/>
    </xf>
    <xf numFmtId="2" fontId="29" fillId="6" borderId="1" xfId="0" applyNumberFormat="1" applyFont="1" applyFill="1" applyBorder="1" applyAlignment="1" applyProtection="1">
      <alignment horizontal="center"/>
      <protection locked="0"/>
    </xf>
    <xf numFmtId="0" fontId="29" fillId="6" borderId="1" xfId="0" applyFont="1" applyFill="1" applyBorder="1" applyAlignment="1" applyProtection="1">
      <alignment shrinkToFit="1"/>
      <protection locked="0"/>
    </xf>
    <xf numFmtId="0" fontId="29" fillId="13" borderId="1" xfId="0" applyFont="1" applyFill="1" applyBorder="1" applyAlignment="1">
      <alignment horizontal="center"/>
    </xf>
    <xf numFmtId="165" fontId="29" fillId="13" borderId="63" xfId="2" applyNumberFormat="1" applyFont="1" applyFill="1" applyBorder="1"/>
    <xf numFmtId="165" fontId="29" fillId="6" borderId="63" xfId="2" applyNumberFormat="1" applyFont="1" applyFill="1" applyBorder="1" applyProtection="1">
      <protection locked="0"/>
    </xf>
    <xf numFmtId="165" fontId="29" fillId="13" borderId="77" xfId="2" applyNumberFormat="1" applyFont="1" applyFill="1" applyBorder="1" applyProtection="1"/>
    <xf numFmtId="0" fontId="29" fillId="14" borderId="39" xfId="0" applyFont="1" applyFill="1" applyBorder="1"/>
    <xf numFmtId="0" fontId="29" fillId="14" borderId="35" xfId="0" applyFont="1" applyFill="1" applyBorder="1"/>
    <xf numFmtId="0" fontId="5" fillId="14" borderId="94" xfId="0" applyFont="1" applyFill="1" applyBorder="1" applyAlignment="1">
      <alignment horizontal="center" wrapText="1"/>
    </xf>
    <xf numFmtId="165" fontId="29" fillId="14" borderId="77" xfId="2" applyNumberFormat="1" applyFont="1" applyFill="1" applyBorder="1" applyProtection="1"/>
    <xf numFmtId="165" fontId="29" fillId="14" borderId="103" xfId="2" applyNumberFormat="1" applyFont="1" applyFill="1" applyBorder="1" applyProtection="1"/>
    <xf numFmtId="0" fontId="30" fillId="14" borderId="1" xfId="1" applyFont="1" applyFill="1" applyBorder="1" applyProtection="1"/>
    <xf numFmtId="0" fontId="29" fillId="14" borderId="6" xfId="0" applyFont="1" applyFill="1" applyBorder="1" applyProtection="1"/>
    <xf numFmtId="0" fontId="29" fillId="14" borderId="39" xfId="0" applyFont="1" applyFill="1" applyBorder="1" applyProtection="1"/>
    <xf numFmtId="0" fontId="29" fillId="14" borderId="35" xfId="0" applyFont="1" applyFill="1" applyBorder="1" applyProtection="1"/>
    <xf numFmtId="0" fontId="5" fillId="14" borderId="35" xfId="0" applyFont="1" applyFill="1" applyBorder="1" applyAlignment="1" applyProtection="1">
      <alignment horizontal="center" wrapText="1"/>
    </xf>
    <xf numFmtId="165" fontId="30" fillId="14" borderId="128" xfId="2" applyNumberFormat="1" applyFont="1" applyFill="1" applyBorder="1" applyProtection="1"/>
    <xf numFmtId="165" fontId="30" fillId="14" borderId="63" xfId="2" applyNumberFormat="1" applyFont="1" applyFill="1" applyBorder="1" applyProtection="1"/>
    <xf numFmtId="165" fontId="33" fillId="14" borderId="24" xfId="2" applyNumberFormat="1" applyFont="1" applyFill="1" applyBorder="1" applyAlignment="1" applyProtection="1">
      <alignment horizontal="left" vertical="center" wrapText="1"/>
    </xf>
    <xf numFmtId="165" fontId="33" fillId="14" borderId="60" xfId="2" applyNumberFormat="1" applyFont="1" applyFill="1" applyBorder="1" applyAlignment="1" applyProtection="1">
      <alignment horizontal="left" vertical="center" wrapText="1"/>
    </xf>
    <xf numFmtId="165" fontId="33" fillId="14" borderId="94" xfId="2" applyNumberFormat="1" applyFont="1" applyFill="1" applyBorder="1" applyAlignment="1" applyProtection="1">
      <alignment horizontal="left" vertical="center" wrapText="1"/>
    </xf>
    <xf numFmtId="165" fontId="33" fillId="14" borderId="1" xfId="2" applyNumberFormat="1" applyFont="1" applyFill="1" applyBorder="1" applyAlignment="1" applyProtection="1">
      <alignment horizontal="left" vertical="center" wrapText="1"/>
    </xf>
    <xf numFmtId="165" fontId="33" fillId="14" borderId="63" xfId="2" applyNumberFormat="1" applyFont="1" applyFill="1" applyBorder="1" applyAlignment="1" applyProtection="1">
      <alignment horizontal="left" vertical="center" wrapText="1"/>
    </xf>
    <xf numFmtId="165" fontId="33" fillId="14" borderId="77" xfId="2" applyNumberFormat="1" applyFont="1" applyFill="1" applyBorder="1" applyAlignment="1" applyProtection="1">
      <alignment horizontal="left" vertical="center" wrapText="1"/>
    </xf>
    <xf numFmtId="165" fontId="32" fillId="14" borderId="128" xfId="2" applyNumberFormat="1" applyFont="1" applyFill="1" applyBorder="1" applyAlignment="1" applyProtection="1">
      <alignment horizontal="center" vertical="center" wrapText="1"/>
    </xf>
    <xf numFmtId="165" fontId="33" fillId="14" borderId="60" xfId="0" applyNumberFormat="1" applyFont="1" applyFill="1" applyBorder="1" applyProtection="1"/>
    <xf numFmtId="0" fontId="32" fillId="14" borderId="88" xfId="0" applyFont="1" applyFill="1" applyBorder="1" applyProtection="1"/>
    <xf numFmtId="165" fontId="32" fillId="14" borderId="63" xfId="2" applyNumberFormat="1" applyFont="1" applyFill="1" applyBorder="1" applyProtection="1"/>
    <xf numFmtId="165" fontId="33" fillId="14" borderId="77" xfId="2" applyNumberFormat="1" applyFont="1" applyFill="1" applyBorder="1"/>
    <xf numFmtId="165" fontId="32" fillId="14" borderId="83" xfId="0" applyNumberFormat="1" applyFont="1" applyFill="1" applyBorder="1" applyProtection="1"/>
    <xf numFmtId="165" fontId="32" fillId="14" borderId="128" xfId="0" applyNumberFormat="1" applyFont="1" applyFill="1" applyBorder="1" applyProtection="1"/>
    <xf numFmtId="164" fontId="29" fillId="14" borderId="1" xfId="0" applyNumberFormat="1" applyFont="1" applyFill="1" applyBorder="1" applyProtection="1"/>
    <xf numFmtId="164" fontId="29" fillId="14" borderId="98" xfId="0" applyNumberFormat="1" applyFont="1" applyFill="1" applyBorder="1" applyProtection="1"/>
    <xf numFmtId="164" fontId="29" fillId="14" borderId="97" xfId="0" applyNumberFormat="1" applyFont="1" applyFill="1" applyBorder="1" applyProtection="1"/>
    <xf numFmtId="164" fontId="29" fillId="14" borderId="16" xfId="0" applyNumberFormat="1" applyFont="1" applyFill="1" applyBorder="1" applyProtection="1"/>
    <xf numFmtId="0" fontId="5" fillId="14" borderId="1" xfId="0" applyFont="1" applyFill="1" applyBorder="1"/>
    <xf numFmtId="165" fontId="5" fillId="14" borderId="1" xfId="2" applyNumberFormat="1" applyFont="1" applyFill="1" applyBorder="1"/>
    <xf numFmtId="165" fontId="5" fillId="14" borderId="18" xfId="2" applyNumberFormat="1" applyFont="1" applyFill="1" applyBorder="1" applyProtection="1"/>
    <xf numFmtId="165" fontId="5" fillId="14" borderId="22" xfId="2" applyNumberFormat="1" applyFont="1" applyFill="1" applyBorder="1" applyProtection="1"/>
    <xf numFmtId="165" fontId="5" fillId="14" borderId="5" xfId="2" applyNumberFormat="1" applyFont="1" applyFill="1" applyBorder="1" applyProtection="1"/>
    <xf numFmtId="165" fontId="5" fillId="14" borderId="63" xfId="2" applyNumberFormat="1" applyFont="1" applyFill="1" applyBorder="1" applyProtection="1"/>
    <xf numFmtId="165" fontId="5" fillId="14" borderId="6" xfId="2" applyNumberFormat="1" applyFont="1" applyFill="1" applyBorder="1" applyProtection="1"/>
    <xf numFmtId="165" fontId="2" fillId="14" borderId="22" xfId="2" applyNumberFormat="1" applyFont="1" applyFill="1" applyBorder="1" applyProtection="1"/>
    <xf numFmtId="165" fontId="29" fillId="14" borderId="6" xfId="2" applyNumberFormat="1" applyFont="1" applyFill="1" applyBorder="1" applyAlignment="1" applyProtection="1">
      <alignment wrapText="1"/>
    </xf>
    <xf numFmtId="165" fontId="5" fillId="14" borderId="6" xfId="2" applyNumberFormat="1" applyFont="1" applyFill="1" applyBorder="1" applyAlignment="1" applyProtection="1">
      <alignment wrapText="1"/>
    </xf>
    <xf numFmtId="165" fontId="2" fillId="14" borderId="6" xfId="2" applyNumberFormat="1" applyFont="1" applyFill="1" applyBorder="1" applyAlignment="1" applyProtection="1">
      <alignment wrapText="1"/>
    </xf>
    <xf numFmtId="165" fontId="2" fillId="14" borderId="77" xfId="2" applyNumberFormat="1" applyFont="1" applyFill="1" applyBorder="1" applyProtection="1"/>
    <xf numFmtId="165" fontId="2" fillId="14" borderId="1" xfId="2" applyNumberFormat="1" applyFont="1" applyFill="1" applyBorder="1" applyProtection="1"/>
    <xf numFmtId="165" fontId="5" fillId="14" borderId="1" xfId="2" applyNumberFormat="1" applyFont="1" applyFill="1" applyBorder="1" applyProtection="1"/>
    <xf numFmtId="0" fontId="5" fillId="14" borderId="63" xfId="0" applyFont="1" applyFill="1" applyBorder="1" applyProtection="1"/>
    <xf numFmtId="0" fontId="5" fillId="14" borderId="75" xfId="0" applyFont="1" applyFill="1" applyBorder="1"/>
    <xf numFmtId="165" fontId="5" fillId="14" borderId="76" xfId="2" applyNumberFormat="1" applyFont="1" applyFill="1" applyBorder="1"/>
    <xf numFmtId="165" fontId="5" fillId="14" borderId="117" xfId="2" applyNumberFormat="1" applyFont="1" applyFill="1" applyBorder="1"/>
    <xf numFmtId="165" fontId="5" fillId="14" borderId="118" xfId="2" applyNumberFormat="1" applyFont="1" applyFill="1" applyBorder="1"/>
    <xf numFmtId="164" fontId="29" fillId="14" borderId="1" xfId="0" applyNumberFormat="1" applyFont="1" applyFill="1" applyBorder="1"/>
    <xf numFmtId="164" fontId="29" fillId="14" borderId="15" xfId="0" applyNumberFormat="1" applyFont="1" applyFill="1" applyBorder="1"/>
    <xf numFmtId="164" fontId="29" fillId="14" borderId="17" xfId="0" applyNumberFormat="1" applyFont="1" applyFill="1" applyBorder="1"/>
    <xf numFmtId="164" fontId="29" fillId="14" borderId="18" xfId="0" applyNumberFormat="1" applyFont="1" applyFill="1" applyBorder="1" applyProtection="1"/>
    <xf numFmtId="164" fontId="5" fillId="14" borderId="18" xfId="0" applyNumberFormat="1" applyFont="1" applyFill="1" applyBorder="1"/>
    <xf numFmtId="164" fontId="29" fillId="14" borderId="6" xfId="0" applyNumberFormat="1" applyFont="1" applyFill="1" applyBorder="1" applyProtection="1">
      <protection locked="0"/>
    </xf>
    <xf numFmtId="164" fontId="29" fillId="14" borderId="77" xfId="0" applyNumberFormat="1" applyFont="1" applyFill="1" applyBorder="1" applyProtection="1">
      <protection locked="0"/>
    </xf>
    <xf numFmtId="164" fontId="5" fillId="14" borderId="21" xfId="0" applyNumberFormat="1" applyFont="1" applyFill="1" applyBorder="1" applyProtection="1"/>
    <xf numFmtId="164" fontId="5" fillId="14" borderId="121" xfId="0" applyNumberFormat="1" applyFont="1" applyFill="1" applyBorder="1" applyProtection="1"/>
    <xf numFmtId="164" fontId="29" fillId="14" borderId="24" xfId="0" applyNumberFormat="1" applyFont="1" applyFill="1" applyBorder="1" applyProtection="1"/>
    <xf numFmtId="164" fontId="29" fillId="14" borderId="6" xfId="0" applyNumberFormat="1" applyFont="1" applyFill="1" applyBorder="1" applyProtection="1"/>
    <xf numFmtId="0" fontId="29" fillId="14" borderId="24" xfId="0" applyFont="1" applyFill="1" applyBorder="1" applyProtection="1"/>
    <xf numFmtId="164" fontId="5" fillId="14" borderId="1" xfId="0" applyNumberFormat="1" applyFont="1" applyFill="1" applyBorder="1" applyProtection="1"/>
    <xf numFmtId="49" fontId="5" fillId="14" borderId="46" xfId="0" applyNumberFormat="1" applyFont="1" applyFill="1" applyBorder="1" applyAlignment="1" applyProtection="1">
      <alignment horizontal="right"/>
    </xf>
    <xf numFmtId="49" fontId="5" fillId="14" borderId="121" xfId="0" applyNumberFormat="1" applyFont="1" applyFill="1" applyBorder="1" applyProtection="1"/>
    <xf numFmtId="164" fontId="5" fillId="14" borderId="22" xfId="0" applyNumberFormat="1" applyFont="1" applyFill="1" applyBorder="1" applyProtection="1"/>
    <xf numFmtId="164" fontId="5" fillId="14" borderId="123" xfId="0" applyNumberFormat="1" applyFont="1" applyFill="1" applyBorder="1" applyProtection="1"/>
    <xf numFmtId="164" fontId="29" fillId="14" borderId="114" xfId="0" applyNumberFormat="1" applyFont="1" applyFill="1" applyBorder="1" applyProtection="1"/>
    <xf numFmtId="164" fontId="5" fillId="14" borderId="115" xfId="0" applyNumberFormat="1" applyFont="1" applyFill="1" applyBorder="1" applyProtection="1"/>
    <xf numFmtId="164" fontId="5" fillId="14" borderId="111" xfId="0" applyNumberFormat="1" applyFont="1" applyFill="1" applyBorder="1" applyProtection="1"/>
    <xf numFmtId="164" fontId="29" fillId="14" borderId="119" xfId="0" applyNumberFormat="1" applyFont="1" applyFill="1" applyBorder="1" applyProtection="1"/>
    <xf numFmtId="164" fontId="2" fillId="14" borderId="114" xfId="0" applyNumberFormat="1" applyFont="1" applyFill="1" applyBorder="1" applyProtection="1"/>
    <xf numFmtId="164" fontId="5" fillId="14" borderId="22" xfId="0" applyNumberFormat="1" applyFont="1" applyFill="1" applyBorder="1"/>
    <xf numFmtId="0" fontId="29" fillId="14" borderId="40" xfId="0" applyFont="1" applyFill="1" applyBorder="1" applyAlignment="1">
      <alignment horizontal="center"/>
    </xf>
    <xf numFmtId="49" fontId="5" fillId="14" borderId="1" xfId="0" applyNumberFormat="1" applyFont="1" applyFill="1" applyBorder="1" applyProtection="1"/>
    <xf numFmtId="0" fontId="33" fillId="14" borderId="1" xfId="0" applyFont="1" applyFill="1" applyBorder="1" applyAlignment="1" applyProtection="1">
      <alignment horizontal="left" shrinkToFit="1"/>
    </xf>
    <xf numFmtId="49" fontId="5" fillId="14" borderId="112" xfId="0" applyNumberFormat="1" applyFont="1" applyFill="1" applyBorder="1" applyAlignment="1" applyProtection="1">
      <alignment horizontal="right"/>
    </xf>
    <xf numFmtId="165" fontId="2" fillId="14" borderId="1" xfId="2" applyNumberFormat="1" applyFont="1" applyFill="1" applyBorder="1" applyAlignment="1" applyProtection="1">
      <alignment wrapText="1"/>
    </xf>
    <xf numFmtId="165" fontId="2" fillId="14" borderId="94" xfId="2" applyNumberFormat="1" applyFont="1" applyFill="1" applyBorder="1" applyProtection="1"/>
    <xf numFmtId="165" fontId="2" fillId="6" borderId="62" xfId="2" applyNumberFormat="1" applyFont="1" applyFill="1" applyBorder="1" applyProtection="1">
      <protection locked="0"/>
    </xf>
    <xf numFmtId="165" fontId="2" fillId="6" borderId="24" xfId="2" applyNumberFormat="1" applyFont="1" applyFill="1" applyBorder="1" applyProtection="1">
      <protection locked="0"/>
    </xf>
    <xf numFmtId="37" fontId="29" fillId="6" borderId="89" xfId="4" applyNumberFormat="1" applyFont="1" applyFill="1" applyBorder="1" applyProtection="1">
      <protection locked="0"/>
    </xf>
    <xf numFmtId="37" fontId="29" fillId="6" borderId="90" xfId="4" applyNumberFormat="1" applyFont="1" applyFill="1" applyBorder="1" applyProtection="1">
      <protection locked="0"/>
    </xf>
    <xf numFmtId="43" fontId="29" fillId="14" borderId="56" xfId="4" applyFont="1" applyFill="1" applyBorder="1"/>
    <xf numFmtId="43" fontId="29" fillId="14" borderId="91" xfId="4" applyFont="1" applyFill="1" applyBorder="1"/>
    <xf numFmtId="0" fontId="29" fillId="0" borderId="39" xfId="0" applyFont="1" applyFill="1" applyBorder="1" applyProtection="1"/>
    <xf numFmtId="0" fontId="2" fillId="6" borderId="6" xfId="0" applyFont="1" applyFill="1" applyBorder="1" applyAlignment="1" applyProtection="1">
      <alignment wrapText="1" shrinkToFit="1"/>
      <protection locked="0"/>
    </xf>
    <xf numFmtId="0" fontId="29" fillId="6" borderId="6" xfId="0" applyFont="1" applyFill="1" applyBorder="1" applyAlignment="1" applyProtection="1">
      <alignment wrapText="1" shrinkToFit="1"/>
      <protection locked="0"/>
    </xf>
    <xf numFmtId="0" fontId="2" fillId="13" borderId="1" xfId="0" applyFont="1" applyFill="1" applyBorder="1" applyAlignment="1">
      <alignment shrinkToFit="1"/>
    </xf>
    <xf numFmtId="0" fontId="7" fillId="11" borderId="1" xfId="0" applyFont="1" applyFill="1" applyBorder="1" applyAlignment="1" applyProtection="1">
      <alignment vertical="center" shrinkToFit="1"/>
      <protection locked="0"/>
    </xf>
    <xf numFmtId="0" fontId="2" fillId="13" borderId="1" xfId="0" applyFont="1" applyFill="1" applyBorder="1" applyAlignment="1" applyProtection="1">
      <alignment shrinkToFit="1"/>
    </xf>
    <xf numFmtId="0" fontId="5" fillId="0" borderId="124" xfId="0" applyFont="1" applyBorder="1" applyAlignment="1">
      <alignment horizontal="center" vertical="center" wrapText="1"/>
    </xf>
    <xf numFmtId="0" fontId="2" fillId="13" borderId="1" xfId="0" applyNumberFormat="1" applyFont="1" applyFill="1" applyBorder="1" applyAlignment="1">
      <alignment shrinkToFit="1"/>
    </xf>
    <xf numFmtId="0" fontId="2" fillId="6" borderId="1" xfId="0" applyNumberFormat="1" applyFont="1" applyFill="1" applyBorder="1" applyAlignment="1" applyProtection="1">
      <alignment shrinkToFit="1"/>
      <protection locked="0"/>
    </xf>
    <xf numFmtId="165" fontId="33" fillId="14" borderId="129" xfId="2" applyNumberFormat="1" applyFont="1" applyFill="1" applyBorder="1" applyAlignment="1" applyProtection="1">
      <alignment horizontal="left" vertical="center" wrapText="1"/>
    </xf>
    <xf numFmtId="165" fontId="33" fillId="14" borderId="130" xfId="2" applyNumberFormat="1" applyFont="1" applyFill="1" applyBorder="1" applyAlignment="1" applyProtection="1">
      <alignment horizontal="left" vertical="center" wrapText="1"/>
    </xf>
    <xf numFmtId="165" fontId="32" fillId="14" borderId="132" xfId="2" applyNumberFormat="1" applyFont="1" applyFill="1" applyBorder="1" applyAlignment="1" applyProtection="1">
      <alignment horizontal="center" vertical="center" wrapText="1"/>
    </xf>
    <xf numFmtId="0" fontId="5" fillId="0" borderId="132" xfId="0" applyFont="1" applyBorder="1" applyAlignment="1">
      <alignment horizontal="center" vertical="center" wrapText="1"/>
    </xf>
    <xf numFmtId="165" fontId="32" fillId="14" borderId="121" xfId="2" applyNumberFormat="1" applyFont="1" applyFill="1" applyBorder="1" applyAlignment="1" applyProtection="1">
      <alignment horizontal="center" vertical="center" wrapText="1"/>
    </xf>
    <xf numFmtId="165" fontId="32" fillId="14" borderId="120" xfId="2" applyNumberFormat="1" applyFont="1" applyFill="1" applyBorder="1" applyAlignment="1" applyProtection="1">
      <alignment horizontal="center" vertical="center" wrapText="1"/>
    </xf>
    <xf numFmtId="165" fontId="32" fillId="14" borderId="131" xfId="2" applyNumberFormat="1" applyFont="1" applyFill="1" applyBorder="1" applyAlignment="1" applyProtection="1">
      <alignment horizontal="center" vertical="center" wrapText="1"/>
    </xf>
    <xf numFmtId="165" fontId="32" fillId="14" borderId="22" xfId="2" applyNumberFormat="1" applyFont="1" applyFill="1" applyBorder="1" applyAlignment="1" applyProtection="1">
      <alignment horizontal="center" vertical="center" wrapText="1"/>
    </xf>
    <xf numFmtId="0" fontId="2" fillId="0" borderId="0" xfId="0" applyNumberFormat="1" applyFont="1" applyAlignment="1">
      <alignment horizontal="center" vertical="center"/>
    </xf>
    <xf numFmtId="0" fontId="14" fillId="0" borderId="87" xfId="0" applyNumberFormat="1" applyFont="1" applyBorder="1" applyAlignment="1">
      <alignment horizontal="center" vertical="center" wrapText="1"/>
    </xf>
    <xf numFmtId="0" fontId="33" fillId="14" borderId="86" xfId="0" applyNumberFormat="1" applyFont="1" applyFill="1" applyBorder="1" applyProtection="1"/>
    <xf numFmtId="0" fontId="33" fillId="14" borderId="85" xfId="0" applyNumberFormat="1" applyFont="1" applyFill="1" applyBorder="1" applyProtection="1"/>
    <xf numFmtId="0" fontId="2" fillId="14" borderId="85" xfId="0" applyNumberFormat="1" applyFont="1" applyFill="1" applyBorder="1" applyProtection="1"/>
    <xf numFmtId="0" fontId="32" fillId="14" borderId="86" xfId="0" applyNumberFormat="1" applyFont="1" applyFill="1" applyBorder="1" applyAlignment="1" applyProtection="1"/>
    <xf numFmtId="0" fontId="32" fillId="14" borderId="87" xfId="0" applyNumberFormat="1" applyFont="1" applyFill="1" applyBorder="1" applyAlignment="1" applyProtection="1"/>
    <xf numFmtId="0" fontId="33" fillId="0" borderId="83" xfId="0" applyNumberFormat="1" applyFont="1" applyFill="1" applyBorder="1" applyProtection="1"/>
    <xf numFmtId="0" fontId="6" fillId="0" borderId="87" xfId="0" applyNumberFormat="1" applyFont="1" applyBorder="1" applyAlignment="1" applyProtection="1">
      <alignment horizontal="center" vertical="center" wrapText="1"/>
    </xf>
    <xf numFmtId="0" fontId="5" fillId="0" borderId="86" xfId="0" applyNumberFormat="1" applyFont="1" applyBorder="1" applyProtection="1"/>
    <xf numFmtId="0" fontId="2" fillId="0" borderId="85" xfId="0" applyNumberFormat="1" applyFont="1" applyBorder="1" applyProtection="1"/>
    <xf numFmtId="0" fontId="33" fillId="0" borderId="85" xfId="0" applyNumberFormat="1" applyFont="1" applyBorder="1" applyProtection="1"/>
    <xf numFmtId="0" fontId="2" fillId="0" borderId="85" xfId="0" applyNumberFormat="1" applyFont="1" applyFill="1" applyBorder="1" applyProtection="1"/>
    <xf numFmtId="0" fontId="2" fillId="0" borderId="107" xfId="0" applyNumberFormat="1" applyFont="1" applyFill="1" applyBorder="1" applyProtection="1"/>
    <xf numFmtId="0" fontId="32" fillId="14" borderId="88" xfId="0" applyNumberFormat="1" applyFont="1" applyFill="1" applyBorder="1" applyProtection="1"/>
    <xf numFmtId="0" fontId="2" fillId="6" borderId="85" xfId="0" applyNumberFormat="1" applyFont="1" applyFill="1" applyBorder="1" applyAlignment="1" applyProtection="1">
      <alignment horizontal="left" shrinkToFit="1"/>
      <protection locked="0"/>
    </xf>
    <xf numFmtId="0" fontId="33" fillId="11" borderId="1" xfId="0" applyNumberFormat="1" applyFont="1" applyFill="1" applyBorder="1" applyProtection="1">
      <protection locked="0"/>
    </xf>
    <xf numFmtId="0" fontId="5" fillId="14" borderId="82" xfId="0" applyNumberFormat="1" applyFont="1" applyFill="1" applyBorder="1" applyProtection="1"/>
    <xf numFmtId="0" fontId="33" fillId="0" borderId="0" xfId="0" applyNumberFormat="1" applyFont="1"/>
    <xf numFmtId="165" fontId="5" fillId="14" borderId="77" xfId="2" applyNumberFormat="1" applyFont="1" applyFill="1" applyBorder="1" applyAlignment="1" applyProtection="1">
      <alignment horizontal="left" vertical="center" wrapText="1"/>
    </xf>
    <xf numFmtId="164" fontId="29" fillId="6" borderId="22" xfId="0" applyNumberFormat="1" applyFont="1" applyFill="1" applyBorder="1" applyProtection="1">
      <protection locked="0"/>
    </xf>
    <xf numFmtId="49" fontId="10" fillId="0" borderId="0" xfId="0" applyNumberFormat="1" applyFont="1" applyAlignment="1">
      <alignment horizontal="left" vertical="center" wrapText="1" indent="1"/>
    </xf>
    <xf numFmtId="0" fontId="10" fillId="0" borderId="0" xfId="0" applyFont="1" applyAlignment="1">
      <alignment horizontal="left" wrapText="1" indent="1"/>
    </xf>
    <xf numFmtId="0" fontId="2" fillId="0" borderId="0" xfId="0" applyFont="1" applyBorder="1" applyAlignment="1">
      <alignment horizontal="left" vertical="center"/>
    </xf>
    <xf numFmtId="0" fontId="29" fillId="0" borderId="0" xfId="0" applyFont="1" applyBorder="1" applyAlignment="1">
      <alignment horizontal="left" vertical="center"/>
    </xf>
    <xf numFmtId="0" fontId="7" fillId="11" borderId="1" xfId="0" applyFont="1" applyFill="1" applyBorder="1" applyAlignment="1" applyProtection="1">
      <alignment horizontal="left" vertical="center" shrinkToFit="1"/>
      <protection locked="0"/>
    </xf>
    <xf numFmtId="14" fontId="29" fillId="0" borderId="0" xfId="0" applyNumberFormat="1" applyFont="1" applyAlignment="1">
      <alignment horizontal="left"/>
    </xf>
    <xf numFmtId="0" fontId="2" fillId="6" borderId="97" xfId="0" applyFont="1" applyFill="1" applyBorder="1" applyAlignment="1" applyProtection="1">
      <alignment horizontal="left" wrapText="1" shrinkToFit="1"/>
      <protection locked="0"/>
    </xf>
    <xf numFmtId="0" fontId="2" fillId="6" borderId="109" xfId="0" applyFont="1" applyFill="1" applyBorder="1" applyAlignment="1" applyProtection="1">
      <alignment horizontal="left" wrapText="1" shrinkToFit="1"/>
      <protection locked="0"/>
    </xf>
    <xf numFmtId="49" fontId="7" fillId="6" borderId="6" xfId="0" applyNumberFormat="1" applyFont="1" applyFill="1" applyBorder="1" applyAlignment="1" applyProtection="1">
      <alignment horizontal="center"/>
      <protection locked="0"/>
    </xf>
    <xf numFmtId="49" fontId="7" fillId="6" borderId="5" xfId="0" applyNumberFormat="1" applyFont="1" applyFill="1" applyBorder="1" applyAlignment="1" applyProtection="1">
      <alignment horizontal="center"/>
      <protection locked="0"/>
    </xf>
    <xf numFmtId="49" fontId="7" fillId="14" borderId="14" xfId="0" applyNumberFormat="1" applyFont="1" applyFill="1" applyBorder="1" applyAlignment="1" applyProtection="1">
      <alignment horizontal="center"/>
    </xf>
    <xf numFmtId="49" fontId="7" fillId="14" borderId="122" xfId="0" applyNumberFormat="1" applyFont="1" applyFill="1" applyBorder="1" applyAlignment="1" applyProtection="1">
      <alignment horizontal="center"/>
    </xf>
    <xf numFmtId="0" fontId="29" fillId="0" borderId="62" xfId="0" applyFont="1" applyFill="1" applyBorder="1" applyAlignment="1">
      <alignment horizontal="center"/>
    </xf>
    <xf numFmtId="0" fontId="29" fillId="14" borderId="6" xfId="0" applyFont="1" applyFill="1" applyBorder="1" applyAlignment="1">
      <alignment horizontal="center"/>
    </xf>
    <xf numFmtId="49" fontId="5" fillId="15" borderId="0" xfId="0" applyNumberFormat="1" applyFont="1" applyFill="1" applyAlignment="1">
      <alignment horizontal="left" vertical="center" wrapText="1"/>
    </xf>
    <xf numFmtId="0" fontId="2" fillId="0" borderId="85" xfId="0" applyNumberFormat="1" applyFont="1" applyBorder="1" applyAlignment="1" applyProtection="1">
      <alignment wrapText="1"/>
    </xf>
    <xf numFmtId="165" fontId="5" fillId="14" borderId="35" xfId="2" applyNumberFormat="1" applyFont="1" applyFill="1" applyBorder="1" applyAlignment="1" applyProtection="1">
      <alignment horizontal="left" vertical="center" wrapText="1"/>
    </xf>
    <xf numFmtId="0" fontId="5" fillId="14" borderId="107" xfId="0" applyNumberFormat="1" applyFont="1" applyFill="1" applyBorder="1" applyAlignment="1" applyProtection="1"/>
    <xf numFmtId="0" fontId="4" fillId="0" borderId="0" xfId="0" applyFont="1" applyAlignment="1">
      <alignment wrapText="1"/>
    </xf>
    <xf numFmtId="0" fontId="0" fillId="0" borderId="0" xfId="0" applyAlignment="1">
      <alignment wrapText="1"/>
    </xf>
    <xf numFmtId="0" fontId="14" fillId="0" borderId="1" xfId="0" applyFont="1" applyBorder="1" applyAlignment="1">
      <alignment horizontal="center" wrapText="1"/>
    </xf>
    <xf numFmtId="0" fontId="6" fillId="0" borderId="1" xfId="0" applyFont="1" applyBorder="1" applyAlignment="1">
      <alignment horizontal="center" wrapText="1"/>
    </xf>
    <xf numFmtId="0" fontId="5" fillId="0" borderId="1" xfId="0" applyFont="1" applyBorder="1" applyAlignment="1">
      <alignment horizontal="center"/>
    </xf>
    <xf numFmtId="0" fontId="5" fillId="0" borderId="1" xfId="0" applyFont="1" applyBorder="1" applyAlignment="1">
      <alignment horizontal="center" wrapText="1"/>
    </xf>
    <xf numFmtId="0" fontId="4" fillId="0" borderId="1" xfId="0" applyFont="1" applyBorder="1" applyAlignment="1">
      <alignment wrapText="1"/>
    </xf>
    <xf numFmtId="0" fontId="0" fillId="14" borderId="1" xfId="0" applyFill="1" applyBorder="1"/>
    <xf numFmtId="0" fontId="0" fillId="14" borderId="1" xfId="0" applyFill="1" applyBorder="1" applyAlignment="1">
      <alignment wrapText="1"/>
    </xf>
    <xf numFmtId="0" fontId="6" fillId="0" borderId="96" xfId="0" applyFont="1" applyBorder="1" applyAlignment="1">
      <alignment wrapText="1"/>
    </xf>
    <xf numFmtId="0" fontId="5" fillId="0" borderId="96" xfId="0" applyFont="1" applyBorder="1"/>
    <xf numFmtId="0" fontId="0" fillId="11" borderId="1" xfId="0" applyFill="1" applyBorder="1" applyProtection="1">
      <protection locked="0"/>
    </xf>
    <xf numFmtId="0" fontId="2" fillId="0" borderId="133" xfId="0" applyNumberFormat="1" applyFont="1" applyBorder="1" applyProtection="1"/>
    <xf numFmtId="0" fontId="5" fillId="12" borderId="121" xfId="0" applyFont="1" applyFill="1" applyBorder="1" applyAlignment="1" applyProtection="1">
      <alignment horizontal="center" vertical="center" wrapText="1"/>
    </xf>
    <xf numFmtId="0" fontId="4" fillId="14" borderId="1" xfId="0" applyFont="1" applyFill="1" applyBorder="1" applyAlignment="1">
      <alignment wrapText="1"/>
    </xf>
    <xf numFmtId="0" fontId="47" fillId="0" borderId="1" xfId="0" applyFont="1" applyBorder="1" applyAlignment="1">
      <alignment wrapText="1"/>
    </xf>
    <xf numFmtId="168" fontId="0" fillId="14" borderId="1" xfId="3" applyNumberFormat="1" applyFont="1" applyFill="1" applyBorder="1" applyAlignment="1">
      <alignment wrapText="1"/>
    </xf>
    <xf numFmtId="0" fontId="6" fillId="0" borderId="1" xfId="0" applyFont="1" applyBorder="1" applyAlignment="1">
      <alignment wrapText="1"/>
    </xf>
    <xf numFmtId="165" fontId="33" fillId="14" borderId="94" xfId="2" applyNumberFormat="1" applyFont="1" applyFill="1" applyBorder="1" applyProtection="1"/>
    <xf numFmtId="165" fontId="33" fillId="11" borderId="77" xfId="2" applyNumberFormat="1" applyFont="1" applyFill="1" applyBorder="1" applyProtection="1">
      <protection locked="0"/>
    </xf>
    <xf numFmtId="165" fontId="33" fillId="11" borderId="35" xfId="2" applyNumberFormat="1" applyFont="1" applyFill="1" applyBorder="1" applyProtection="1">
      <protection locked="0"/>
    </xf>
    <xf numFmtId="165" fontId="33" fillId="14" borderId="63" xfId="0" applyNumberFormat="1" applyFont="1" applyFill="1" applyBorder="1" applyProtection="1"/>
    <xf numFmtId="165" fontId="2" fillId="14" borderId="63" xfId="0" applyNumberFormat="1" applyFont="1" applyFill="1" applyBorder="1" applyProtection="1"/>
    <xf numFmtId="165" fontId="33" fillId="14" borderId="63" xfId="2" applyNumberFormat="1" applyFont="1" applyFill="1" applyBorder="1" applyProtection="1"/>
    <xf numFmtId="165" fontId="2" fillId="14" borderId="63" xfId="2" applyNumberFormat="1" applyFont="1" applyFill="1" applyBorder="1" applyProtection="1"/>
    <xf numFmtId="0" fontId="36" fillId="0" borderId="73" xfId="0" applyNumberFormat="1" applyFont="1" applyBorder="1" applyAlignment="1" applyProtection="1">
      <alignment horizontal="left" wrapText="1"/>
    </xf>
    <xf numFmtId="44" fontId="37" fillId="14" borderId="0" xfId="0" applyNumberFormat="1" applyFont="1" applyFill="1" applyBorder="1" applyAlignment="1" applyProtection="1">
      <alignment horizontal="center"/>
    </xf>
    <xf numFmtId="0" fontId="35" fillId="14" borderId="73" xfId="0" applyNumberFormat="1" applyFont="1" applyFill="1" applyBorder="1" applyAlignment="1" applyProtection="1">
      <alignment horizontal="center"/>
    </xf>
    <xf numFmtId="0" fontId="35" fillId="14" borderId="0" xfId="0" applyFont="1" applyFill="1" applyBorder="1" applyAlignment="1" applyProtection="1">
      <alignment horizontal="center"/>
    </xf>
    <xf numFmtId="0" fontId="35" fillId="14" borderId="74" xfId="0" applyFont="1" applyFill="1" applyBorder="1" applyAlignment="1" applyProtection="1">
      <alignment horizontal="center"/>
    </xf>
    <xf numFmtId="0" fontId="40" fillId="0" borderId="73" xfId="0" applyNumberFormat="1" applyFont="1" applyBorder="1" applyAlignment="1" applyProtection="1">
      <alignment horizontal="right"/>
    </xf>
    <xf numFmtId="0" fontId="41" fillId="14" borderId="0" xfId="0" applyFont="1" applyFill="1" applyBorder="1" applyProtection="1"/>
    <xf numFmtId="168" fontId="41" fillId="14" borderId="0" xfId="0" applyNumberFormat="1" applyFont="1" applyFill="1" applyBorder="1" applyProtection="1"/>
    <xf numFmtId="0" fontId="41" fillId="0" borderId="73" xfId="0" applyNumberFormat="1" applyFont="1" applyBorder="1" applyAlignment="1" applyProtection="1">
      <alignment horizontal="right"/>
    </xf>
    <xf numFmtId="0" fontId="42" fillId="0" borderId="73" xfId="0" applyNumberFormat="1" applyFont="1" applyBorder="1" applyAlignment="1" applyProtection="1">
      <alignment horizontal="right" vertical="center" wrapText="1" readingOrder="1"/>
    </xf>
    <xf numFmtId="0" fontId="41" fillId="0" borderId="73" xfId="0" applyNumberFormat="1" applyFont="1" applyBorder="1" applyProtection="1"/>
    <xf numFmtId="168" fontId="41" fillId="14" borderId="97" xfId="0" applyNumberFormat="1" applyFont="1" applyFill="1" applyBorder="1" applyProtection="1"/>
    <xf numFmtId="0" fontId="41" fillId="0" borderId="82" xfId="0" applyNumberFormat="1" applyFont="1" applyBorder="1" applyProtection="1"/>
    <xf numFmtId="0" fontId="41" fillId="0" borderId="83" xfId="0" applyFont="1" applyBorder="1" applyProtection="1"/>
    <xf numFmtId="168" fontId="41" fillId="0" borderId="83" xfId="0" applyNumberFormat="1" applyFont="1" applyBorder="1" applyProtection="1"/>
    <xf numFmtId="0" fontId="41" fillId="0" borderId="83" xfId="0" applyFont="1" applyBorder="1" applyAlignment="1" applyProtection="1">
      <alignment wrapText="1"/>
    </xf>
    <xf numFmtId="0" fontId="2" fillId="0" borderId="84" xfId="0" applyFont="1" applyBorder="1" applyProtection="1"/>
    <xf numFmtId="165" fontId="40" fillId="14" borderId="96" xfId="0" applyNumberFormat="1" applyFont="1" applyFill="1" applyBorder="1" applyProtection="1"/>
    <xf numFmtId="0" fontId="2" fillId="0" borderId="133" xfId="0" applyFont="1" applyBorder="1" applyProtection="1"/>
    <xf numFmtId="0" fontId="2" fillId="11" borderId="108" xfId="2" applyNumberFormat="1" applyFont="1" applyFill="1" applyBorder="1" applyProtection="1">
      <protection locked="0"/>
    </xf>
    <xf numFmtId="165" fontId="5" fillId="14" borderId="1" xfId="2" applyNumberFormat="1" applyFont="1" applyFill="1" applyBorder="1" applyAlignment="1" applyProtection="1">
      <alignment wrapText="1"/>
    </xf>
    <xf numFmtId="49" fontId="7" fillId="14" borderId="1" xfId="0" applyNumberFormat="1" applyFont="1" applyFill="1" applyBorder="1" applyAlignment="1" applyProtection="1">
      <alignment horizontal="center"/>
      <protection locked="0"/>
    </xf>
    <xf numFmtId="164" fontId="5" fillId="11" borderId="77" xfId="0" applyNumberFormat="1" applyFont="1" applyFill="1" applyBorder="1" applyProtection="1">
      <protection locked="0"/>
    </xf>
    <xf numFmtId="0" fontId="2" fillId="15" borderId="0" xfId="0" applyFont="1" applyFill="1" applyAlignment="1">
      <alignment horizontal="left" vertical="center" wrapText="1"/>
    </xf>
    <xf numFmtId="0" fontId="5" fillId="15" borderId="0" xfId="0" applyFont="1" applyFill="1" applyAlignment="1">
      <alignment horizontal="left" vertical="center" wrapText="1"/>
    </xf>
    <xf numFmtId="0" fontId="5" fillId="14" borderId="85" xfId="0" applyNumberFormat="1" applyFont="1" applyFill="1" applyBorder="1" applyAlignment="1" applyProtection="1">
      <alignment wrapText="1"/>
    </xf>
    <xf numFmtId="49" fontId="2" fillId="0" borderId="1" xfId="0" applyNumberFormat="1" applyFont="1" applyFill="1" applyBorder="1" applyAlignment="1" applyProtection="1">
      <alignment horizontal="right"/>
    </xf>
    <xf numFmtId="0" fontId="2" fillId="0" borderId="1" xfId="0" applyFont="1" applyBorder="1" applyAlignment="1">
      <alignment horizontal="right" wrapText="1"/>
    </xf>
    <xf numFmtId="0" fontId="5" fillId="14" borderId="96" xfId="0" applyFont="1" applyFill="1" applyBorder="1"/>
    <xf numFmtId="0" fontId="33" fillId="14" borderId="96" xfId="0" applyFont="1" applyFill="1" applyBorder="1"/>
    <xf numFmtId="165" fontId="33" fillId="14" borderId="96" xfId="0" applyNumberFormat="1" applyFont="1" applyFill="1" applyBorder="1"/>
    <xf numFmtId="0" fontId="2" fillId="13" borderId="6" xfId="0" applyFont="1" applyFill="1" applyBorder="1" applyAlignment="1">
      <alignment wrapText="1"/>
    </xf>
    <xf numFmtId="0" fontId="2" fillId="6" borderId="6" xfId="0" applyFont="1" applyFill="1" applyBorder="1" applyAlignment="1" applyProtection="1">
      <alignment wrapText="1" shrinkToFit="1" readingOrder="1"/>
      <protection locked="0"/>
    </xf>
    <xf numFmtId="0" fontId="29" fillId="6" borderId="6" xfId="0" applyFont="1" applyFill="1" applyBorder="1" applyAlignment="1" applyProtection="1">
      <alignment wrapText="1" shrinkToFit="1" readingOrder="1"/>
      <protection locked="0"/>
    </xf>
    <xf numFmtId="0" fontId="5" fillId="0" borderId="0" xfId="0" applyFont="1" applyAlignment="1">
      <alignment horizontal="left" vertical="top" wrapText="1" indent="1"/>
    </xf>
    <xf numFmtId="0" fontId="5" fillId="0" borderId="78" xfId="0" applyFont="1" applyBorder="1" applyAlignment="1">
      <alignment horizontal="center"/>
    </xf>
    <xf numFmtId="43" fontId="2" fillId="6" borderId="1" xfId="4" applyFont="1" applyFill="1" applyBorder="1" applyProtection="1">
      <protection locked="0"/>
    </xf>
    <xf numFmtId="43" fontId="2" fillId="14" borderId="18" xfId="4" applyFont="1" applyFill="1" applyBorder="1" applyAlignment="1" applyProtection="1">
      <alignment horizontal="right" wrapText="1"/>
    </xf>
    <xf numFmtId="43" fontId="5" fillId="14" borderId="1" xfId="4" applyFont="1" applyFill="1" applyBorder="1"/>
    <xf numFmtId="43" fontId="5" fillId="14" borderId="18" xfId="4" applyFont="1" applyFill="1" applyBorder="1" applyAlignment="1" applyProtection="1">
      <alignment horizontal="right"/>
    </xf>
    <xf numFmtId="43" fontId="5" fillId="14" borderId="63" xfId="4" applyFont="1" applyFill="1" applyBorder="1" applyAlignment="1" applyProtection="1">
      <alignment horizontal="right"/>
    </xf>
    <xf numFmtId="43" fontId="2" fillId="11" borderId="1" xfId="4" applyFont="1" applyFill="1" applyBorder="1" applyProtection="1">
      <protection locked="0"/>
    </xf>
    <xf numFmtId="43" fontId="29" fillId="14" borderId="63" xfId="4" applyFont="1" applyFill="1" applyBorder="1" applyAlignment="1" applyProtection="1">
      <alignment horizontal="right" wrapText="1"/>
    </xf>
    <xf numFmtId="43" fontId="2" fillId="14" borderId="1" xfId="4" applyFont="1" applyFill="1" applyBorder="1" applyProtection="1"/>
    <xf numFmtId="43" fontId="5" fillId="14" borderId="1" xfId="4" applyFont="1" applyFill="1" applyBorder="1" applyProtection="1"/>
    <xf numFmtId="43" fontId="2" fillId="14" borderId="63" xfId="4" applyFont="1" applyFill="1" applyBorder="1" applyAlignment="1" applyProtection="1">
      <alignment horizontal="right" wrapText="1"/>
    </xf>
    <xf numFmtId="43" fontId="5" fillId="14" borderId="1" xfId="4" applyFont="1" applyFill="1" applyBorder="1" applyAlignment="1" applyProtection="1">
      <alignment horizontal="right"/>
    </xf>
    <xf numFmtId="43" fontId="29" fillId="0" borderId="96" xfId="4" applyFont="1" applyBorder="1"/>
    <xf numFmtId="43" fontId="29" fillId="0" borderId="96" xfId="4" applyFont="1" applyBorder="1" applyAlignment="1">
      <alignment horizontal="right"/>
    </xf>
    <xf numFmtId="43" fontId="5" fillId="14" borderId="76" xfId="4" applyFont="1" applyFill="1" applyBorder="1"/>
    <xf numFmtId="43" fontId="5" fillId="14" borderId="76" xfId="4" applyFont="1" applyFill="1" applyBorder="1" applyAlignment="1">
      <alignment horizontal="right"/>
    </xf>
    <xf numFmtId="4" fontId="7" fillId="6" borderId="71" xfId="0" applyNumberFormat="1" applyFont="1" applyFill="1" applyBorder="1" applyAlignment="1" applyProtection="1">
      <alignment horizontal="center" vertical="center" wrapText="1"/>
      <protection locked="0"/>
    </xf>
    <xf numFmtId="0" fontId="5" fillId="0" borderId="134" xfId="0" applyFont="1" applyBorder="1" applyAlignment="1">
      <alignment horizontal="center" wrapText="1"/>
    </xf>
    <xf numFmtId="0" fontId="29" fillId="0" borderId="40" xfId="0" applyFont="1" applyBorder="1"/>
    <xf numFmtId="2" fontId="5" fillId="0" borderId="30" xfId="0" applyNumberFormat="1" applyFont="1" applyBorder="1" applyAlignment="1" applyProtection="1">
      <alignment horizontal="center"/>
      <protection locked="0"/>
    </xf>
    <xf numFmtId="9" fontId="0" fillId="14" borderId="1" xfId="3" applyFont="1" applyFill="1" applyBorder="1" applyAlignment="1">
      <alignment wrapText="1"/>
    </xf>
    <xf numFmtId="10" fontId="2" fillId="6" borderId="6" xfId="0" applyNumberFormat="1" applyFont="1" applyFill="1" applyBorder="1" applyAlignment="1" applyProtection="1">
      <alignment wrapText="1" shrinkToFit="1"/>
      <protection locked="0"/>
    </xf>
    <xf numFmtId="0" fontId="2" fillId="11" borderId="1" xfId="0" applyFont="1" applyFill="1" applyBorder="1" applyAlignment="1" applyProtection="1">
      <alignment shrinkToFit="1"/>
      <protection locked="0"/>
    </xf>
    <xf numFmtId="0" fontId="2" fillId="0" borderId="0" xfId="0" applyFont="1" applyAlignment="1">
      <alignment wrapText="1"/>
    </xf>
    <xf numFmtId="0" fontId="2" fillId="13" borderId="1" xfId="0" applyFont="1" applyFill="1" applyBorder="1" applyAlignment="1" applyProtection="1">
      <alignment horizontal="center"/>
    </xf>
    <xf numFmtId="165" fontId="2" fillId="13" borderId="63" xfId="2" applyNumberFormat="1" applyFont="1" applyFill="1" applyBorder="1" applyProtection="1"/>
    <xf numFmtId="165" fontId="2" fillId="13" borderId="77" xfId="2" applyNumberFormat="1" applyFont="1" applyFill="1" applyBorder="1" applyProtection="1"/>
    <xf numFmtId="0" fontId="2" fillId="13" borderId="6" xfId="0" applyFont="1" applyFill="1" applyBorder="1" applyAlignment="1" applyProtection="1">
      <alignment wrapText="1"/>
    </xf>
    <xf numFmtId="2" fontId="2" fillId="6" borderId="1" xfId="0" applyNumberFormat="1" applyFont="1" applyFill="1" applyBorder="1" applyAlignment="1" applyProtection="1">
      <alignment horizontal="center"/>
      <protection locked="0"/>
    </xf>
    <xf numFmtId="165" fontId="2" fillId="6" borderId="63" xfId="2" applyNumberFormat="1" applyFont="1" applyFill="1" applyBorder="1" applyProtection="1">
      <protection locked="0"/>
    </xf>
    <xf numFmtId="9" fontId="2" fillId="6" borderId="6" xfId="0" applyNumberFormat="1" applyFont="1" applyFill="1" applyBorder="1" applyAlignment="1" applyProtection="1">
      <alignment wrapText="1" shrinkToFit="1"/>
      <protection locked="0"/>
    </xf>
    <xf numFmtId="0" fontId="29" fillId="11" borderId="6" xfId="0" applyFont="1" applyFill="1" applyBorder="1" applyAlignment="1" applyProtection="1">
      <alignment horizontal="center"/>
    </xf>
    <xf numFmtId="0" fontId="12" fillId="0" borderId="1" xfId="0" applyFont="1" applyBorder="1" applyAlignment="1">
      <alignment horizontal="center"/>
    </xf>
    <xf numFmtId="0" fontId="14" fillId="0" borderId="1" xfId="0" applyFont="1" applyBorder="1" applyAlignment="1">
      <alignment horizontal="center"/>
    </xf>
    <xf numFmtId="0" fontId="6" fillId="14" borderId="63" xfId="0" applyFont="1" applyFill="1" applyBorder="1" applyAlignment="1">
      <alignment horizontal="right" wrapText="1"/>
    </xf>
    <xf numFmtId="0" fontId="6" fillId="14" borderId="97" xfId="0" applyFont="1" applyFill="1" applyBorder="1" applyAlignment="1">
      <alignment horizontal="right" wrapText="1"/>
    </xf>
    <xf numFmtId="0" fontId="6" fillId="14" borderId="6" xfId="0" applyFont="1" applyFill="1" applyBorder="1" applyAlignment="1">
      <alignment horizontal="right" wrapText="1"/>
    </xf>
    <xf numFmtId="44" fontId="0" fillId="11" borderId="1" xfId="6" applyFont="1" applyFill="1" applyBorder="1" applyProtection="1">
      <protection locked="0"/>
    </xf>
    <xf numFmtId="0" fontId="4" fillId="14" borderId="0" xfId="0" applyFont="1" applyFill="1" applyAlignment="1">
      <alignment wrapText="1"/>
    </xf>
    <xf numFmtId="44" fontId="0" fillId="14" borderId="1" xfId="6" applyFont="1" applyFill="1" applyBorder="1"/>
    <xf numFmtId="0" fontId="5" fillId="14" borderId="1" xfId="0" applyFont="1" applyFill="1" applyBorder="1" applyAlignment="1">
      <alignment wrapText="1"/>
    </xf>
    <xf numFmtId="9" fontId="2" fillId="14" borderId="1" xfId="3" applyFill="1" applyBorder="1"/>
    <xf numFmtId="0" fontId="6" fillId="0" borderId="81" xfId="0" applyFont="1" applyBorder="1" applyAlignment="1">
      <alignment horizontal="right" wrapText="1"/>
    </xf>
    <xf numFmtId="44" fontId="0" fillId="0" borderId="0" xfId="0" applyNumberFormat="1" applyAlignment="1">
      <alignment wrapText="1"/>
    </xf>
    <xf numFmtId="168" fontId="30" fillId="14" borderId="96" xfId="6" applyNumberFormat="1" applyFont="1" applyFill="1" applyBorder="1" applyAlignment="1">
      <alignment wrapText="1"/>
    </xf>
    <xf numFmtId="0" fontId="2" fillId="0" borderId="73" xfId="0" applyFont="1" applyBorder="1" applyAlignment="1">
      <alignment horizontal="left" vertical="center" wrapText="1"/>
    </xf>
    <xf numFmtId="0" fontId="29" fillId="0" borderId="0" xfId="0" applyFont="1" applyBorder="1" applyAlignment="1">
      <alignment horizontal="left" vertical="center" wrapText="1"/>
    </xf>
    <xf numFmtId="0" fontId="29" fillId="0" borderId="73" xfId="0" applyFont="1" applyBorder="1" applyAlignment="1">
      <alignment horizontal="left" vertical="center" wrapText="1"/>
    </xf>
    <xf numFmtId="0" fontId="2" fillId="0" borderId="73" xfId="0" applyFont="1" applyBorder="1" applyAlignment="1">
      <alignment vertical="center" wrapText="1"/>
    </xf>
    <xf numFmtId="0" fontId="29" fillId="0" borderId="0" xfId="0" applyFont="1" applyBorder="1" applyAlignment="1">
      <alignment vertical="center" wrapText="1"/>
    </xf>
    <xf numFmtId="0" fontId="29" fillId="0" borderId="73" xfId="0" applyFont="1" applyBorder="1" applyAlignment="1">
      <alignment vertical="center" wrapText="1"/>
    </xf>
    <xf numFmtId="0" fontId="2" fillId="0" borderId="0" xfId="0" applyFont="1" applyAlignment="1">
      <alignment horizontal="center" vertical="center"/>
    </xf>
    <xf numFmtId="0" fontId="0" fillId="0" borderId="0" xfId="0" applyAlignment="1"/>
    <xf numFmtId="0" fontId="0" fillId="0" borderId="0" xfId="0" applyAlignment="1">
      <alignment horizontal="center" vertical="center"/>
    </xf>
    <xf numFmtId="0" fontId="0" fillId="0" borderId="74" xfId="0" applyBorder="1" applyAlignment="1"/>
    <xf numFmtId="0" fontId="14" fillId="0" borderId="1" xfId="0" applyFont="1" applyBorder="1" applyAlignment="1">
      <alignment horizontal="center"/>
    </xf>
    <xf numFmtId="0" fontId="6" fillId="0" borderId="63" xfId="0" applyFont="1" applyBorder="1" applyAlignment="1">
      <alignment horizontal="center" wrapText="1"/>
    </xf>
    <xf numFmtId="0" fontId="6" fillId="0" borderId="97" xfId="0" applyFont="1" applyBorder="1" applyAlignment="1">
      <alignment horizontal="center" wrapText="1"/>
    </xf>
    <xf numFmtId="0" fontId="6" fillId="0" borderId="6" xfId="0" applyFont="1" applyBorder="1" applyAlignment="1">
      <alignment horizontal="center" wrapText="1"/>
    </xf>
    <xf numFmtId="0" fontId="6" fillId="14" borderId="63" xfId="0" applyFont="1" applyFill="1" applyBorder="1" applyAlignment="1">
      <alignment horizontal="right" wrapText="1"/>
    </xf>
    <xf numFmtId="0" fontId="6" fillId="14" borderId="97" xfId="0" applyFont="1" applyFill="1" applyBorder="1" applyAlignment="1">
      <alignment horizontal="right" wrapText="1"/>
    </xf>
    <xf numFmtId="0" fontId="6" fillId="14" borderId="6" xfId="0" applyFont="1" applyFill="1" applyBorder="1" applyAlignment="1">
      <alignment horizontal="right" wrapText="1"/>
    </xf>
    <xf numFmtId="0" fontId="2" fillId="11" borderId="97" xfId="0" applyFont="1" applyFill="1" applyBorder="1" applyAlignment="1" applyProtection="1">
      <alignment wrapText="1"/>
      <protection locked="0"/>
    </xf>
    <xf numFmtId="0" fontId="2" fillId="11" borderId="109" xfId="0" applyFont="1" applyFill="1" applyBorder="1" applyAlignment="1" applyProtection="1">
      <alignment wrapText="1"/>
      <protection locked="0"/>
    </xf>
    <xf numFmtId="0" fontId="32" fillId="0" borderId="125" xfId="0" applyFont="1" applyBorder="1" applyAlignment="1" applyProtection="1">
      <alignment horizontal="center" vertical="center" wrapText="1"/>
    </xf>
    <xf numFmtId="0" fontId="32" fillId="0" borderId="120" xfId="0" applyFont="1" applyBorder="1" applyAlignment="1" applyProtection="1">
      <alignment horizontal="center" vertical="center" wrapText="1"/>
    </xf>
    <xf numFmtId="0" fontId="33" fillId="14" borderId="19" xfId="0" applyFont="1" applyFill="1" applyBorder="1" applyAlignment="1" applyProtection="1">
      <alignment wrapText="1"/>
    </xf>
    <xf numFmtId="0" fontId="33" fillId="14" borderId="61" xfId="0" applyFont="1" applyFill="1" applyBorder="1" applyAlignment="1" applyProtection="1">
      <alignment wrapText="1"/>
    </xf>
    <xf numFmtId="0" fontId="33" fillId="11" borderId="97" xfId="0" applyFont="1" applyFill="1" applyBorder="1" applyAlignment="1" applyProtection="1">
      <alignment wrapText="1"/>
      <protection locked="0"/>
    </xf>
    <xf numFmtId="0" fontId="33" fillId="11" borderId="109" xfId="0" applyFont="1" applyFill="1" applyBorder="1" applyAlignment="1" applyProtection="1">
      <alignment wrapText="1"/>
      <protection locked="0"/>
    </xf>
    <xf numFmtId="0" fontId="33" fillId="11" borderId="97" xfId="0" applyFont="1" applyFill="1" applyBorder="1" applyAlignment="1" applyProtection="1">
      <alignment horizontal="left" wrapText="1" shrinkToFit="1"/>
      <protection locked="0"/>
    </xf>
    <xf numFmtId="0" fontId="33" fillId="11" borderId="109" xfId="0" applyFont="1" applyFill="1" applyBorder="1" applyAlignment="1" applyProtection="1">
      <alignment horizontal="left" wrapText="1" shrinkToFit="1"/>
      <protection locked="0"/>
    </xf>
    <xf numFmtId="0" fontId="33" fillId="6" borderId="97" xfId="0" applyFont="1" applyFill="1" applyBorder="1" applyAlignment="1" applyProtection="1">
      <alignment horizontal="left" wrapText="1" shrinkToFit="1"/>
      <protection locked="0"/>
    </xf>
    <xf numFmtId="0" fontId="33" fillId="6" borderId="109" xfId="0" applyFont="1" applyFill="1" applyBorder="1" applyAlignment="1" applyProtection="1">
      <alignment horizontal="left" wrapText="1" shrinkToFit="1"/>
      <protection locked="0"/>
    </xf>
    <xf numFmtId="0" fontId="2" fillId="6" borderId="97" xfId="0" applyFont="1" applyFill="1" applyBorder="1" applyAlignment="1" applyProtection="1">
      <alignment horizontal="left" wrapText="1" shrinkToFit="1"/>
      <protection locked="0"/>
    </xf>
    <xf numFmtId="0" fontId="2" fillId="6" borderId="109" xfId="0" applyFont="1" applyFill="1" applyBorder="1" applyAlignment="1" applyProtection="1">
      <alignment horizontal="left" wrapText="1" shrinkToFit="1"/>
      <protection locked="0"/>
    </xf>
    <xf numFmtId="0" fontId="33" fillId="11" borderId="97" xfId="0" applyFont="1" applyFill="1" applyBorder="1" applyAlignment="1" applyProtection="1">
      <alignment wrapText="1" shrinkToFit="1"/>
      <protection locked="0"/>
    </xf>
    <xf numFmtId="0" fontId="33" fillId="11" borderId="109" xfId="0" applyFont="1" applyFill="1" applyBorder="1" applyAlignment="1" applyProtection="1">
      <alignment wrapText="1" shrinkToFit="1"/>
      <protection locked="0"/>
    </xf>
    <xf numFmtId="0" fontId="33" fillId="14" borderId="126" xfId="0" applyFont="1" applyFill="1" applyBorder="1" applyProtection="1"/>
    <xf numFmtId="0" fontId="33" fillId="14" borderId="110" xfId="0" applyFont="1" applyFill="1" applyBorder="1" applyProtection="1"/>
    <xf numFmtId="0" fontId="33" fillId="11" borderId="97" xfId="0" applyFont="1" applyFill="1" applyBorder="1" applyProtection="1">
      <protection locked="0"/>
    </xf>
    <xf numFmtId="0" fontId="33" fillId="11" borderId="109" xfId="0" applyFont="1" applyFill="1" applyBorder="1" applyProtection="1">
      <protection locked="0"/>
    </xf>
    <xf numFmtId="0" fontId="41" fillId="0" borderId="0" xfId="0" applyFont="1" applyBorder="1" applyAlignment="1" applyProtection="1">
      <alignment horizontal="center" wrapText="1"/>
    </xf>
    <xf numFmtId="0" fontId="41" fillId="0" borderId="74" xfId="0" applyFont="1" applyBorder="1" applyAlignment="1" applyProtection="1">
      <alignment horizontal="center" wrapText="1"/>
    </xf>
    <xf numFmtId="0" fontId="44" fillId="0" borderId="0" xfId="0" applyFont="1" applyBorder="1" applyAlignment="1" applyProtection="1">
      <alignment horizontal="center" wrapText="1"/>
    </xf>
    <xf numFmtId="0" fontId="44" fillId="0" borderId="74" xfId="0" applyFont="1" applyBorder="1" applyAlignment="1" applyProtection="1">
      <alignment horizontal="center" wrapText="1"/>
    </xf>
    <xf numFmtId="0" fontId="41" fillId="0" borderId="0" xfId="0" applyFont="1" applyBorder="1" applyAlignment="1" applyProtection="1">
      <alignment wrapText="1"/>
    </xf>
    <xf numFmtId="0" fontId="41" fillId="0" borderId="74" xfId="0" applyFont="1" applyBorder="1" applyAlignment="1" applyProtection="1">
      <alignment wrapText="1"/>
    </xf>
    <xf numFmtId="0" fontId="52" fillId="0" borderId="72" xfId="0" applyFont="1" applyBorder="1" applyAlignment="1">
      <alignment horizontal="left"/>
    </xf>
    <xf numFmtId="0" fontId="52" fillId="0" borderId="79" xfId="0" applyFont="1" applyBorder="1" applyAlignment="1">
      <alignment horizontal="left"/>
    </xf>
    <xf numFmtId="0" fontId="52" fillId="0" borderId="80" xfId="0" applyFont="1" applyBorder="1" applyAlignment="1">
      <alignment horizontal="left"/>
    </xf>
    <xf numFmtId="0" fontId="41" fillId="0" borderId="0" xfId="0" applyFont="1" applyBorder="1" applyAlignment="1" applyProtection="1">
      <alignment vertical="top" wrapText="1"/>
    </xf>
    <xf numFmtId="0" fontId="41" fillId="0" borderId="74" xfId="0" applyFont="1" applyBorder="1" applyAlignment="1" applyProtection="1">
      <alignment vertical="top" wrapText="1"/>
    </xf>
    <xf numFmtId="0" fontId="43" fillId="0" borderId="0" xfId="0" applyFont="1" applyBorder="1" applyAlignment="1" applyProtection="1">
      <alignment wrapText="1"/>
    </xf>
    <xf numFmtId="0" fontId="43" fillId="0" borderId="74" xfId="0" applyFont="1" applyBorder="1" applyAlignment="1" applyProtection="1">
      <alignment wrapText="1"/>
    </xf>
    <xf numFmtId="0" fontId="7" fillId="0" borderId="71" xfId="0" applyFont="1" applyBorder="1" applyAlignment="1">
      <alignment horizontal="center" vertical="center" wrapText="1"/>
    </xf>
    <xf numFmtId="0" fontId="29" fillId="0" borderId="71" xfId="0" applyFont="1" applyBorder="1" applyAlignment="1">
      <alignment horizontal="center" vertical="center" wrapText="1"/>
    </xf>
    <xf numFmtId="0" fontId="29" fillId="8" borderId="0" xfId="0" applyFont="1" applyFill="1" applyAlignment="1"/>
    <xf numFmtId="0" fontId="5" fillId="0" borderId="21" xfId="0" applyFont="1" applyBorder="1" applyAlignment="1">
      <alignment horizontal="center" vertical="center" wrapText="1"/>
    </xf>
    <xf numFmtId="0" fontId="29" fillId="0" borderId="101" xfId="0" applyFont="1" applyBorder="1" applyAlignment="1">
      <alignment horizontal="center" vertical="center" wrapText="1"/>
    </xf>
    <xf numFmtId="0" fontId="12" fillId="0" borderId="6" xfId="0" applyFont="1" applyBorder="1" applyAlignment="1">
      <alignment horizontal="center" vertical="center"/>
    </xf>
    <xf numFmtId="0" fontId="12" fillId="0" borderId="18" xfId="0" applyFont="1" applyBorder="1" applyAlignment="1">
      <alignment horizontal="center" vertical="center"/>
    </xf>
    <xf numFmtId="0" fontId="6" fillId="0" borderId="102" xfId="0" applyFont="1" applyBorder="1" applyAlignment="1">
      <alignment horizontal="center" vertical="center" wrapText="1"/>
    </xf>
    <xf numFmtId="0" fontId="15" fillId="0" borderId="103"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6" xfId="0" applyFont="1" applyBorder="1" applyAlignment="1">
      <alignment horizontal="center" vertical="center" wrapText="1"/>
    </xf>
    <xf numFmtId="164" fontId="2" fillId="6" borderId="63" xfId="0" applyNumberFormat="1" applyFont="1" applyFill="1" applyBorder="1" applyAlignment="1" applyProtection="1">
      <alignment horizontal="left"/>
      <protection locked="0"/>
    </xf>
    <xf numFmtId="164" fontId="29" fillId="6" borderId="97" xfId="0" applyNumberFormat="1" applyFont="1" applyFill="1" applyBorder="1" applyAlignment="1" applyProtection="1">
      <alignment horizontal="left"/>
      <protection locked="0"/>
    </xf>
    <xf numFmtId="0" fontId="0" fillId="0" borderId="6" xfId="0" applyBorder="1" applyAlignment="1" applyProtection="1">
      <protection locked="0"/>
    </xf>
    <xf numFmtId="0" fontId="6" fillId="0" borderId="0" xfId="0" applyFont="1" applyAlignment="1">
      <alignment horizontal="center" vertical="center"/>
    </xf>
    <xf numFmtId="0" fontId="29" fillId="6" borderId="63" xfId="0" applyFont="1" applyFill="1" applyBorder="1" applyAlignment="1" applyProtection="1">
      <alignment horizontal="left"/>
      <protection locked="0"/>
    </xf>
    <xf numFmtId="0" fontId="29" fillId="6" borderId="97" xfId="0" applyFont="1" applyFill="1" applyBorder="1" applyAlignment="1" applyProtection="1">
      <alignment horizontal="left"/>
      <protection locked="0"/>
    </xf>
    <xf numFmtId="0" fontId="29" fillId="6" borderId="83" xfId="0" applyFont="1" applyFill="1" applyBorder="1" applyAlignment="1">
      <alignment horizontal="center"/>
    </xf>
    <xf numFmtId="0" fontId="2" fillId="0" borderId="79" xfId="0" applyFont="1" applyBorder="1" applyAlignment="1">
      <alignment horizontal="center" wrapText="1"/>
    </xf>
    <xf numFmtId="0" fontId="29" fillId="0" borderId="79" xfId="0" applyFont="1" applyBorder="1" applyAlignment="1">
      <alignment horizontal="center" wrapText="1"/>
    </xf>
    <xf numFmtId="0" fontId="5" fillId="0" borderId="78" xfId="0" applyFont="1" applyBorder="1" applyAlignment="1">
      <alignment horizontal="center"/>
    </xf>
    <xf numFmtId="0" fontId="5" fillId="0" borderId="6" xfId="0" applyFont="1" applyBorder="1" applyAlignment="1">
      <alignment horizontal="center"/>
    </xf>
    <xf numFmtId="0" fontId="2" fillId="0" borderId="79" xfId="0" applyFont="1" applyBorder="1" applyAlignment="1">
      <alignment horizontal="center"/>
    </xf>
    <xf numFmtId="0" fontId="29" fillId="0" borderId="79" xfId="0" applyFont="1" applyBorder="1" applyAlignment="1">
      <alignment horizontal="center"/>
    </xf>
    <xf numFmtId="0" fontId="29" fillId="6" borderId="83" xfId="0" applyFont="1" applyFill="1" applyBorder="1" applyAlignment="1" applyProtection="1">
      <alignment horizontal="center"/>
      <protection locked="0"/>
    </xf>
    <xf numFmtId="0" fontId="5" fillId="3" borderId="104" xfId="0" applyFont="1" applyFill="1" applyBorder="1" applyAlignment="1">
      <alignment horizontal="center" vertical="center" wrapText="1"/>
    </xf>
    <xf numFmtId="0" fontId="5" fillId="3" borderId="105" xfId="0" applyFont="1" applyFill="1" applyBorder="1" applyAlignment="1">
      <alignment horizontal="center" vertical="center" wrapText="1"/>
    </xf>
    <xf numFmtId="0" fontId="0" fillId="2" borderId="0" xfId="0" applyFill="1" applyAlignment="1"/>
    <xf numFmtId="0" fontId="0" fillId="0" borderId="71" xfId="0" applyBorder="1" applyAlignment="1">
      <alignment horizontal="center" vertical="center" wrapText="1"/>
    </xf>
    <xf numFmtId="0" fontId="3" fillId="0" borderId="0" xfId="0" applyFont="1" applyAlignment="1">
      <alignment horizontal="center" vertical="center"/>
    </xf>
    <xf numFmtId="0" fontId="5" fillId="0" borderId="21" xfId="0" applyFont="1" applyFill="1" applyBorder="1" applyAlignment="1">
      <alignment horizontal="center" vertical="center" wrapText="1"/>
    </xf>
    <xf numFmtId="0" fontId="0" fillId="0" borderId="101" xfId="0" applyFill="1" applyBorder="1" applyAlignment="1">
      <alignment horizontal="center" vertical="center" wrapText="1"/>
    </xf>
    <xf numFmtId="0" fontId="5" fillId="3" borderId="6" xfId="0" applyFont="1" applyFill="1" applyBorder="1" applyAlignment="1">
      <alignment horizontal="center" vertical="center"/>
    </xf>
    <xf numFmtId="0" fontId="5" fillId="3" borderId="18" xfId="0" applyFont="1" applyFill="1" applyBorder="1" applyAlignment="1">
      <alignment horizontal="center" vertical="center"/>
    </xf>
    <xf numFmtId="0" fontId="4" fillId="0" borderId="10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04" xfId="0" applyFont="1" applyBorder="1" applyAlignment="1">
      <alignment horizontal="center" vertical="center"/>
    </xf>
    <xf numFmtId="0" fontId="5" fillId="0" borderId="105" xfId="0" applyFont="1" applyBorder="1" applyAlignment="1">
      <alignment horizontal="center" vertical="center"/>
    </xf>
    <xf numFmtId="165" fontId="2" fillId="14" borderId="77" xfId="2" applyNumberFormat="1" applyFont="1" applyFill="1" applyBorder="1" applyProtection="1">
      <protection hidden="1"/>
    </xf>
    <xf numFmtId="165" fontId="29" fillId="14" borderId="77" xfId="2" applyNumberFormat="1" applyFont="1" applyFill="1" applyBorder="1" applyProtection="1">
      <protection hidden="1"/>
    </xf>
    <xf numFmtId="165" fontId="29" fillId="14" borderId="103" xfId="2" applyNumberFormat="1" applyFont="1" applyFill="1" applyBorder="1" applyProtection="1">
      <protection hidden="1"/>
    </xf>
    <xf numFmtId="165" fontId="30" fillId="14" borderId="128" xfId="1" applyNumberFormat="1" applyFont="1" applyFill="1" applyBorder="1" applyProtection="1">
      <protection hidden="1"/>
    </xf>
    <xf numFmtId="165" fontId="30" fillId="14" borderId="63" xfId="1" applyNumberFormat="1" applyFont="1" applyFill="1" applyBorder="1" applyProtection="1">
      <protection hidden="1"/>
    </xf>
    <xf numFmtId="0" fontId="29" fillId="14" borderId="6" xfId="0" applyFont="1" applyFill="1" applyBorder="1" applyProtection="1">
      <protection hidden="1"/>
    </xf>
  </cellXfs>
  <cellStyles count="7">
    <cellStyle name="Check Cell" xfId="1" builtinId="23"/>
    <cellStyle name="Comma" xfId="4" builtinId="3"/>
    <cellStyle name="Currency" xfId="2" builtinId="4"/>
    <cellStyle name="Currency 2" xfId="6" xr:uid="{00000000-0005-0000-0000-000003000000}"/>
    <cellStyle name="Normal" xfId="0" builtinId="0"/>
    <cellStyle name="Normal 2" xfId="5" xr:uid="{00000000-0005-0000-0000-00000500000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47625</xdr:colOff>
      <xdr:row>17</xdr:row>
      <xdr:rowOff>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7909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47625</xdr:colOff>
      <xdr:row>17</xdr:row>
      <xdr:rowOff>0</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54342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47625</xdr:colOff>
      <xdr:row>35</xdr:row>
      <xdr:rowOff>0</xdr:rowOff>
    </xdr:from>
    <xdr:ext cx="184731" cy="26456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790950"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47625</xdr:colOff>
      <xdr:row>35</xdr:row>
      <xdr:rowOff>0</xdr:rowOff>
    </xdr:from>
    <xdr:ext cx="184731" cy="26456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45434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0</xdr:colOff>
      <xdr:row>33</xdr:row>
      <xdr:rowOff>0</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9134475" y="494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555625</xdr:colOff>
      <xdr:row>50</xdr:row>
      <xdr:rowOff>0</xdr:rowOff>
    </xdr:from>
    <xdr:to>
      <xdr:col>2</xdr:col>
      <xdr:colOff>380975</xdr:colOff>
      <xdr:row>52</xdr:row>
      <xdr:rowOff>158897</xdr:rowOff>
    </xdr:to>
    <xdr:cxnSp macro="">
      <xdr:nvCxnSpPr>
        <xdr:cNvPr id="4" name="Straight Arrow Connector 3">
          <a:extLst>
            <a:ext uri="{FF2B5EF4-FFF2-40B4-BE49-F238E27FC236}">
              <a16:creationId xmlns:a16="http://schemas.microsoft.com/office/drawing/2014/main" id="{00000000-0008-0000-0300-000004000000}"/>
            </a:ext>
          </a:extLst>
        </xdr:cNvPr>
        <xdr:cNvCxnSpPr/>
      </xdr:nvCxnSpPr>
      <xdr:spPr>
        <a:xfrm rot="10800000" flipV="1">
          <a:off x="2352675" y="7572375"/>
          <a:ext cx="714378" cy="485778"/>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knebel\AppData\Local\Microsoft\Windows\Temporary%20Internet%20Files\Content.Outlook\QK7VKJJT\Application%20Budget%20FY2013%20Grant-draft%20%2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20Title%20III%20FY%202022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ayroll Allocation - Step #1"/>
      <sheetName val="Total Program Costs - Step #2"/>
      <sheetName val="Application Budget - Step #3"/>
      <sheetName val="Cert NonFed Match - Step #4  "/>
      <sheetName val="Additional Certification"/>
      <sheetName val="Comparison"/>
      <sheetName val="Drop Down Box Lists"/>
    </sheetNames>
    <sheetDataSet>
      <sheetData sheetId="0"/>
      <sheetData sheetId="1"/>
      <sheetData sheetId="2"/>
      <sheetData sheetId="3"/>
      <sheetData sheetId="4"/>
      <sheetData sheetId="5"/>
      <sheetData sheetId="6"/>
      <sheetData sheetId="7">
        <row r="3">
          <cell r="A3" t="str">
            <v>United Way</v>
          </cell>
        </row>
        <row r="4">
          <cell r="A4" t="str">
            <v>CDBG</v>
          </cell>
        </row>
        <row r="5">
          <cell r="A5" t="str">
            <v>Other Grants</v>
          </cell>
        </row>
        <row r="6">
          <cell r="A6" t="str">
            <v>Fund Raising</v>
          </cell>
        </row>
        <row r="7">
          <cell r="A7" t="str">
            <v>Staff Allocation</v>
          </cell>
        </row>
        <row r="8">
          <cell r="A8" t="str">
            <v>Municipal Funds</v>
          </cell>
        </row>
        <row r="9">
          <cell r="A9" t="str">
            <v>Agency Allocation</v>
          </cell>
        </row>
        <row r="10">
          <cell r="A10" t="str">
            <v>Application Pending</v>
          </cell>
        </row>
        <row r="12">
          <cell r="A12" t="str">
            <v>Other</v>
          </cell>
        </row>
        <row r="15">
          <cell r="A15" t="str">
            <v>Donated Space</v>
          </cell>
        </row>
        <row r="16">
          <cell r="A16" t="str">
            <v>Volunteer Time</v>
          </cell>
        </row>
        <row r="17">
          <cell r="A17" t="str">
            <v>Donated Time</v>
          </cell>
        </row>
        <row r="18">
          <cell r="A18" t="str">
            <v>Donated Supplies</v>
          </cell>
        </row>
        <row r="19">
          <cell r="A19" t="str">
            <v>Donated Equip</v>
          </cell>
        </row>
        <row r="20">
          <cell r="A20" t="str">
            <v>See Add'l Certification</v>
          </cell>
        </row>
        <row r="22">
          <cell r="A22" t="str">
            <v>Other</v>
          </cell>
        </row>
        <row r="25">
          <cell r="A25" t="str">
            <v>New Title III B grants</v>
          </cell>
        </row>
        <row r="26">
          <cell r="A26" t="str">
            <v>2nd year Title III B grants</v>
          </cell>
        </row>
        <row r="27">
          <cell r="A27" t="str">
            <v>Subsequent Title III B grants</v>
          </cell>
        </row>
        <row r="28">
          <cell r="A28" t="str">
            <v>Title III D grants</v>
          </cell>
        </row>
        <row r="29">
          <cell r="A29" t="str">
            <v>Title III E grants</v>
          </cell>
        </row>
        <row r="33">
          <cell r="A33" t="str">
            <v>Assisted Transportation</v>
          </cell>
        </row>
        <row r="34">
          <cell r="A34" t="str">
            <v>Benefits Counseling</v>
          </cell>
        </row>
        <row r="35">
          <cell r="A35" t="str">
            <v>Benefits Education</v>
          </cell>
        </row>
        <row r="36">
          <cell r="A36" t="str">
            <v>Case Management</v>
          </cell>
        </row>
        <row r="37">
          <cell r="A37" t="str">
            <v>Chore</v>
          </cell>
        </row>
        <row r="38">
          <cell r="A38" t="str">
            <v>Companion</v>
          </cell>
        </row>
        <row r="39">
          <cell r="A39" t="str">
            <v>Continuing Education</v>
          </cell>
        </row>
        <row r="40">
          <cell r="A40" t="str">
            <v>Day Care</v>
          </cell>
        </row>
        <row r="41">
          <cell r="A41" t="str">
            <v>Direct Volunteer Services</v>
          </cell>
        </row>
        <row r="42">
          <cell r="A42" t="str">
            <v>Elderly Services</v>
          </cell>
        </row>
        <row r="43">
          <cell r="A43" t="str">
            <v>Employment Assistance</v>
          </cell>
        </row>
        <row r="44">
          <cell r="A44" t="str">
            <v>Employment Counseling</v>
          </cell>
        </row>
        <row r="45">
          <cell r="A45" t="str">
            <v>Energy Related Assistance</v>
          </cell>
        </row>
        <row r="46">
          <cell r="A46" t="str">
            <v>Family Life Education</v>
          </cell>
        </row>
        <row r="47">
          <cell r="A47" t="str">
            <v>Food Buying Club</v>
          </cell>
        </row>
        <row r="48">
          <cell r="A48" t="str">
            <v>Foot Care</v>
          </cell>
        </row>
        <row r="49">
          <cell r="A49" t="str">
            <v>Foot Care by Nurse</v>
          </cell>
        </row>
        <row r="50">
          <cell r="A50" t="str">
            <v>Foster Care</v>
          </cell>
        </row>
        <row r="51">
          <cell r="A51" t="str">
            <v>Friendly Visiting</v>
          </cell>
        </row>
        <row r="52">
          <cell r="A52" t="str">
            <v>Health Assessments</v>
          </cell>
        </row>
        <row r="53">
          <cell r="A53" t="str">
            <v>Health Counseling</v>
          </cell>
        </row>
        <row r="54">
          <cell r="A54" t="str">
            <v>Home Health Aide</v>
          </cell>
        </row>
        <row r="55">
          <cell r="A55" t="str">
            <v>Home Mental Health Counseling</v>
          </cell>
        </row>
        <row r="56">
          <cell r="A56" t="str">
            <v>Home Repair and Renovation</v>
          </cell>
        </row>
        <row r="57">
          <cell r="A57" t="str">
            <v>Home Share Match</v>
          </cell>
        </row>
        <row r="58">
          <cell r="A58" t="str">
            <v>Home Share Enrollment</v>
          </cell>
        </row>
        <row r="59">
          <cell r="A59" t="str">
            <v>Homemaker</v>
          </cell>
        </row>
        <row r="60">
          <cell r="A60" t="str">
            <v>Hospice</v>
          </cell>
        </row>
        <row r="61">
          <cell r="A61" t="str">
            <v>Housing Alternatives</v>
          </cell>
        </row>
        <row r="62">
          <cell r="A62" t="str">
            <v>Housing Counseling</v>
          </cell>
        </row>
        <row r="63">
          <cell r="A63" t="str">
            <v>Information and Assistance</v>
          </cell>
        </row>
        <row r="64">
          <cell r="A64" t="str">
            <v>Language Translation</v>
          </cell>
        </row>
        <row r="65">
          <cell r="A65" t="str">
            <v>Legal Assistance</v>
          </cell>
        </row>
        <row r="66">
          <cell r="A66" t="str">
            <v>Live-In Home Health Aide</v>
          </cell>
        </row>
        <row r="67">
          <cell r="A67" t="str">
            <v>Medical Transportation</v>
          </cell>
        </row>
        <row r="68">
          <cell r="A68" t="str">
            <v>Medical Visit</v>
          </cell>
        </row>
        <row r="69">
          <cell r="A69" t="str">
            <v>Mental Health Counseling</v>
          </cell>
        </row>
        <row r="70">
          <cell r="A70" t="str">
            <v>Money Management</v>
          </cell>
        </row>
        <row r="71">
          <cell r="A71" t="str">
            <v>Nursing Visits</v>
          </cell>
        </row>
        <row r="72">
          <cell r="A72" t="str">
            <v>Nutrition Assessment</v>
          </cell>
        </row>
        <row r="73">
          <cell r="A73" t="str">
            <v>Nutrition Counseling</v>
          </cell>
        </row>
        <row r="74">
          <cell r="A74" t="str">
            <v>Outreach</v>
          </cell>
        </row>
        <row r="75">
          <cell r="A75" t="str">
            <v>Personal Assistance Credits</v>
          </cell>
        </row>
        <row r="76">
          <cell r="A76" t="str">
            <v>Personal Care Aide</v>
          </cell>
        </row>
        <row r="77">
          <cell r="A77" t="str">
            <v>Personal Emergency Response</v>
          </cell>
        </row>
        <row r="78">
          <cell r="A78" t="str">
            <v>Personal Reassurance</v>
          </cell>
        </row>
        <row r="79">
          <cell r="A79" t="str">
            <v>Public Education</v>
          </cell>
        </row>
        <row r="80">
          <cell r="A80" t="str">
            <v>Recreation</v>
          </cell>
        </row>
        <row r="81">
          <cell r="A81" t="str">
            <v>Respite</v>
          </cell>
        </row>
        <row r="82">
          <cell r="A82" t="str">
            <v>Senior Center Use</v>
          </cell>
        </row>
        <row r="83">
          <cell r="A83" t="str">
            <v>Shopping Services</v>
          </cell>
        </row>
        <row r="84">
          <cell r="A84" t="str">
            <v>Social Support Services</v>
          </cell>
        </row>
        <row r="85">
          <cell r="A85" t="str">
            <v>Therapeutic Activity</v>
          </cell>
        </row>
        <row r="86">
          <cell r="A86" t="str">
            <v>Training</v>
          </cell>
        </row>
        <row r="87">
          <cell r="A87" t="str">
            <v>Transportation</v>
          </cell>
        </row>
        <row r="88">
          <cell r="A88" t="str">
            <v>Volunteer Opportunities</v>
          </cell>
        </row>
        <row r="89">
          <cell r="A89" t="str">
            <v>Weatherization</v>
          </cell>
        </row>
        <row r="90">
          <cell r="A90" t="str">
            <v>Chronic Disease Management</v>
          </cell>
        </row>
        <row r="91">
          <cell r="A91" t="str">
            <v>Dental Services</v>
          </cell>
        </row>
        <row r="92">
          <cell r="A92" t="str">
            <v>Fall Prevention</v>
          </cell>
        </row>
        <row r="93">
          <cell r="A93" t="str">
            <v>Health Education</v>
          </cell>
        </row>
        <row r="94">
          <cell r="A94" t="str">
            <v>Health Screen/Clinic</v>
          </cell>
        </row>
        <row r="95">
          <cell r="A95" t="str">
            <v>Mental Health Screening and Referral</v>
          </cell>
        </row>
        <row r="96">
          <cell r="A96" t="str">
            <v>Medication Management</v>
          </cell>
        </row>
        <row r="97">
          <cell r="A97" t="str">
            <v>Physical Activity</v>
          </cell>
        </row>
        <row r="98">
          <cell r="A98" t="str">
            <v>E-Benefits Education</v>
          </cell>
        </row>
        <row r="99">
          <cell r="A99" t="str">
            <v>E-Caregiver Counseling</v>
          </cell>
        </row>
        <row r="100">
          <cell r="A100" t="str">
            <v>E-Caregiver Support Groups</v>
          </cell>
        </row>
        <row r="101">
          <cell r="A101" t="str">
            <v>E-Caregiver Training</v>
          </cell>
        </row>
        <row r="102">
          <cell r="A102" t="str">
            <v>E-Information and Assistance</v>
          </cell>
        </row>
        <row r="103">
          <cell r="A103" t="str">
            <v>E-Personal Reassurance</v>
          </cell>
        </row>
        <row r="104">
          <cell r="A104" t="str">
            <v>E-Public Education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A"/>
      <sheetName val="Instructions"/>
      <sheetName val="Personnel Allocation - Step 1"/>
      <sheetName val="Schedule A1"/>
      <sheetName val="Project Costs - Step 2 (2 pgs)"/>
      <sheetName val="Schedule B"/>
      <sheetName val="Application Budget - Step 3"/>
      <sheetName val="Cert NonFed Match - Step 4"/>
      <sheetName val="Comparison"/>
      <sheetName val="Drop Down Box List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ow r="3">
          <cell r="A3" t="str">
            <v>First Year Title III B grants</v>
          </cell>
        </row>
        <row r="4">
          <cell r="A4" t="str">
            <v>2nd year Title III B grants</v>
          </cell>
        </row>
        <row r="5">
          <cell r="A5" t="str">
            <v>Year 3 or More Title III B</v>
          </cell>
        </row>
        <row r="6">
          <cell r="A6" t="str">
            <v>Title III D grants</v>
          </cell>
        </row>
        <row r="7">
          <cell r="A7" t="str">
            <v>Title III E grants</v>
          </cell>
        </row>
        <row r="11">
          <cell r="A11" t="str">
            <v>Assisted Transportation</v>
          </cell>
        </row>
        <row r="12">
          <cell r="A12" t="str">
            <v>Benefits Counseling</v>
          </cell>
        </row>
        <row r="13">
          <cell r="A13" t="str">
            <v>Benefits Education</v>
          </cell>
        </row>
        <row r="14">
          <cell r="A14" t="str">
            <v>Case Management</v>
          </cell>
        </row>
        <row r="15">
          <cell r="A15" t="str">
            <v>Chore</v>
          </cell>
        </row>
        <row r="16">
          <cell r="A16" t="str">
            <v>Companion</v>
          </cell>
        </row>
        <row r="17">
          <cell r="A17" t="str">
            <v>Continuing Education</v>
          </cell>
        </row>
        <row r="18">
          <cell r="A18" t="str">
            <v>Day Care</v>
          </cell>
        </row>
        <row r="19">
          <cell r="A19" t="str">
            <v>Direct Volunteer Services</v>
          </cell>
        </row>
        <row r="20">
          <cell r="A20" t="str">
            <v>Employment Assistance</v>
          </cell>
        </row>
        <row r="21">
          <cell r="A21" t="str">
            <v>Employment Counseling</v>
          </cell>
        </row>
        <row r="22">
          <cell r="A22" t="str">
            <v>Energy Related Assistance</v>
          </cell>
        </row>
        <row r="23">
          <cell r="A23" t="str">
            <v>Family Life Education</v>
          </cell>
        </row>
        <row r="24">
          <cell r="A24" t="str">
            <v>Foot Care</v>
          </cell>
        </row>
        <row r="25">
          <cell r="A25" t="str">
            <v>Friendly Visiting</v>
          </cell>
        </row>
        <row r="26">
          <cell r="A26" t="str">
            <v>Health Assessments</v>
          </cell>
        </row>
        <row r="27">
          <cell r="A27" t="str">
            <v>Health Counseling</v>
          </cell>
        </row>
        <row r="28">
          <cell r="A28" t="str">
            <v>Home Health Aide</v>
          </cell>
        </row>
        <row r="29">
          <cell r="A29" t="str">
            <v>Homemaker</v>
          </cell>
        </row>
        <row r="30">
          <cell r="A30" t="str">
            <v>Home Repair and Renovation</v>
          </cell>
        </row>
        <row r="31">
          <cell r="A31" t="str">
            <v>Home Shafety Assessment</v>
          </cell>
        </row>
        <row r="32">
          <cell r="A32" t="str">
            <v>Hospice B</v>
          </cell>
        </row>
        <row r="33">
          <cell r="A33" t="str">
            <v>Information and Assistance</v>
          </cell>
        </row>
        <row r="34">
          <cell r="A34" t="str">
            <v>Language Translation</v>
          </cell>
        </row>
        <row r="35">
          <cell r="A35" t="str">
            <v>Legal Assistance</v>
          </cell>
        </row>
        <row r="36">
          <cell r="A36" t="str">
            <v>Medical Transportation</v>
          </cell>
        </row>
        <row r="37">
          <cell r="A37" t="str">
            <v>Mental Health Counseling</v>
          </cell>
        </row>
        <row r="38">
          <cell r="A38" t="str">
            <v>Money Management</v>
          </cell>
        </row>
        <row r="39">
          <cell r="A39" t="str">
            <v>Outreach</v>
          </cell>
        </row>
        <row r="40">
          <cell r="A40" t="str">
            <v>Personal Care Worker</v>
          </cell>
        </row>
        <row r="41">
          <cell r="A41" t="str">
            <v>Personal Emergency Response</v>
          </cell>
        </row>
        <row r="42">
          <cell r="A42" t="str">
            <v>Personal Reassurance</v>
          </cell>
        </row>
        <row r="43">
          <cell r="A43" t="str">
            <v>Public Education</v>
          </cell>
        </row>
        <row r="44">
          <cell r="A44" t="str">
            <v>Respite B</v>
          </cell>
        </row>
        <row r="45">
          <cell r="A45" t="str">
            <v>Recreation</v>
          </cell>
        </row>
        <row r="46">
          <cell r="A46" t="str">
            <v>Senior Center Use</v>
          </cell>
        </row>
        <row r="47">
          <cell r="A47" t="str">
            <v>Shopping Services</v>
          </cell>
        </row>
        <row r="48">
          <cell r="A48" t="str">
            <v>Social Support Services</v>
          </cell>
        </row>
        <row r="49">
          <cell r="A49" t="str">
            <v>Transportation</v>
          </cell>
        </row>
        <row r="50">
          <cell r="A50" t="str">
            <v>Volunteer Training</v>
          </cell>
        </row>
        <row r="51">
          <cell r="A51" t="str">
            <v>Chronic Disease Management</v>
          </cell>
        </row>
        <row r="52">
          <cell r="A52" t="str">
            <v>Dental Services</v>
          </cell>
        </row>
        <row r="53">
          <cell r="A53" t="str">
            <v>Fall Prevention</v>
          </cell>
        </row>
        <row r="54">
          <cell r="A54" t="str">
            <v>Health Education</v>
          </cell>
        </row>
        <row r="55">
          <cell r="A55" t="str">
            <v>Mental Health Screening and Referral</v>
          </cell>
        </row>
        <row r="56">
          <cell r="A56" t="str">
            <v>Medication Management</v>
          </cell>
        </row>
        <row r="57">
          <cell r="A57" t="str">
            <v>Physical Activity</v>
          </cell>
        </row>
        <row r="58">
          <cell r="A58" t="str">
            <v>E-Benefits Education</v>
          </cell>
        </row>
        <row r="59">
          <cell r="A59" t="str">
            <v>E-Caregiver Counseling</v>
          </cell>
        </row>
        <row r="60">
          <cell r="A60" t="str">
            <v>E-Caregiver Support Groups</v>
          </cell>
        </row>
        <row r="61">
          <cell r="A61" t="str">
            <v>E-Caregiver Training</v>
          </cell>
        </row>
        <row r="62">
          <cell r="A62" t="str">
            <v>E-Case Management</v>
          </cell>
        </row>
        <row r="63">
          <cell r="A63" t="str">
            <v>E-Chore</v>
          </cell>
        </row>
        <row r="64">
          <cell r="A64" t="str">
            <v>E-Day Care</v>
          </cell>
        </row>
        <row r="65">
          <cell r="A65" t="str">
            <v>E-Information and Assistance</v>
          </cell>
        </row>
        <row r="66">
          <cell r="A66" t="str">
            <v>E-Outreach</v>
          </cell>
        </row>
        <row r="67">
          <cell r="A67" t="str">
            <v>E- Personal Care Worker</v>
          </cell>
        </row>
        <row r="68">
          <cell r="A68" t="str">
            <v>E-Personal Reassurance</v>
          </cell>
        </row>
        <row r="69">
          <cell r="A69" t="str">
            <v>E-Public Education</v>
          </cell>
        </row>
        <row r="70">
          <cell r="A70" t="str">
            <v>E-Temporary Inpatient Care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61"/>
  <sheetViews>
    <sheetView tabSelected="1" topLeftCell="A61" zoomScaleNormal="100" workbookViewId="0">
      <selection activeCell="A61" sqref="A61"/>
    </sheetView>
  </sheetViews>
  <sheetFormatPr defaultRowHeight="12.75" x14ac:dyDescent="0.2"/>
  <cols>
    <col min="1" max="1" width="92.140625" customWidth="1"/>
  </cols>
  <sheetData>
    <row r="1" spans="1:1" x14ac:dyDescent="0.2">
      <c r="A1" s="179" t="s">
        <v>41</v>
      </c>
    </row>
    <row r="2" spans="1:1" x14ac:dyDescent="0.2">
      <c r="A2" s="179" t="s">
        <v>173</v>
      </c>
    </row>
    <row r="3" spans="1:1" x14ac:dyDescent="0.2">
      <c r="A3" s="179" t="s">
        <v>179</v>
      </c>
    </row>
    <row r="4" spans="1:1" ht="9" customHeight="1" x14ac:dyDescent="0.2"/>
    <row r="5" spans="1:1" ht="38.25" x14ac:dyDescent="0.2">
      <c r="A5" s="251" t="s">
        <v>247</v>
      </c>
    </row>
    <row r="6" spans="1:1" ht="6" customHeight="1" x14ac:dyDescent="0.2">
      <c r="A6" s="168"/>
    </row>
    <row r="7" spans="1:1" ht="63.75" customHeight="1" x14ac:dyDescent="0.2">
      <c r="A7" s="169" t="s">
        <v>259</v>
      </c>
    </row>
    <row r="8" spans="1:1" ht="9" customHeight="1" x14ac:dyDescent="0.2">
      <c r="A8" s="167"/>
    </row>
    <row r="9" spans="1:1" x14ac:dyDescent="0.2">
      <c r="A9" s="171" t="s">
        <v>178</v>
      </c>
    </row>
    <row r="10" spans="1:1" x14ac:dyDescent="0.2">
      <c r="A10" s="172" t="s">
        <v>187</v>
      </c>
    </row>
    <row r="11" spans="1:1" x14ac:dyDescent="0.2">
      <c r="A11" s="172" t="s">
        <v>188</v>
      </c>
    </row>
    <row r="12" spans="1:1" ht="25.5" x14ac:dyDescent="0.2">
      <c r="A12" s="172" t="s">
        <v>189</v>
      </c>
    </row>
    <row r="13" spans="1:1" x14ac:dyDescent="0.2">
      <c r="A13" s="172" t="s">
        <v>268</v>
      </c>
    </row>
    <row r="14" spans="1:1" ht="25.5" x14ac:dyDescent="0.2">
      <c r="A14" s="172" t="s">
        <v>248</v>
      </c>
    </row>
    <row r="15" spans="1:1" x14ac:dyDescent="0.2">
      <c r="A15" s="172" t="s">
        <v>283</v>
      </c>
    </row>
    <row r="16" spans="1:1" ht="9.75" customHeight="1" x14ac:dyDescent="0.2">
      <c r="A16" s="168"/>
    </row>
    <row r="17" spans="1:7" ht="25.5" x14ac:dyDescent="0.2">
      <c r="A17" s="433" t="s">
        <v>232</v>
      </c>
    </row>
    <row r="18" spans="1:7" ht="51" x14ac:dyDescent="0.2">
      <c r="A18" s="419" t="s">
        <v>260</v>
      </c>
      <c r="C18" s="421"/>
      <c r="D18" s="422"/>
      <c r="E18" s="422"/>
      <c r="F18" s="422"/>
      <c r="G18" s="422"/>
    </row>
    <row r="19" spans="1:7" ht="9" customHeight="1" x14ac:dyDescent="0.2">
      <c r="A19" s="175" t="s">
        <v>182</v>
      </c>
      <c r="C19" s="422"/>
      <c r="D19" s="422"/>
      <c r="E19" s="422"/>
      <c r="F19" s="422"/>
      <c r="G19" s="422"/>
    </row>
    <row r="20" spans="1:7" ht="51" x14ac:dyDescent="0.2">
      <c r="A20" s="420" t="s">
        <v>269</v>
      </c>
      <c r="C20" s="422"/>
      <c r="D20" s="422"/>
      <c r="E20" s="422"/>
      <c r="F20" s="422"/>
      <c r="G20" s="422"/>
    </row>
    <row r="21" spans="1:7" ht="8.25" customHeight="1" x14ac:dyDescent="0.2">
      <c r="A21" s="173"/>
    </row>
    <row r="22" spans="1:7" ht="51" x14ac:dyDescent="0.2">
      <c r="A22" s="174" t="s">
        <v>261</v>
      </c>
    </row>
    <row r="23" spans="1:7" ht="9.75" customHeight="1" x14ac:dyDescent="0.2">
      <c r="A23" s="167"/>
    </row>
    <row r="24" spans="1:7" x14ac:dyDescent="0.2">
      <c r="A24" s="485" t="s">
        <v>249</v>
      </c>
    </row>
    <row r="25" spans="1:7" s="71" customFormat="1" ht="144" x14ac:dyDescent="0.2">
      <c r="A25" s="452" t="s">
        <v>272</v>
      </c>
    </row>
    <row r="26" spans="1:7" ht="9.75" customHeight="1" x14ac:dyDescent="0.2">
      <c r="A26" s="167"/>
    </row>
    <row r="27" spans="1:7" x14ac:dyDescent="0.2">
      <c r="A27" s="433" t="s">
        <v>197</v>
      </c>
    </row>
    <row r="28" spans="1:7" ht="38.25" x14ac:dyDescent="0.2">
      <c r="A28" s="253" t="s">
        <v>304</v>
      </c>
    </row>
    <row r="29" spans="1:7" ht="6.75" customHeight="1" x14ac:dyDescent="0.2">
      <c r="A29" s="176"/>
    </row>
    <row r="30" spans="1:7" ht="38.25" x14ac:dyDescent="0.2">
      <c r="A30" s="252" t="s">
        <v>273</v>
      </c>
    </row>
    <row r="31" spans="1:7" ht="7.5" customHeight="1" x14ac:dyDescent="0.2">
      <c r="A31" s="252"/>
    </row>
    <row r="32" spans="1:7" x14ac:dyDescent="0.2">
      <c r="A32" s="433" t="s">
        <v>262</v>
      </c>
    </row>
    <row r="33" spans="1:1" ht="76.5" x14ac:dyDescent="0.2">
      <c r="A33" s="252" t="s">
        <v>305</v>
      </c>
    </row>
    <row r="34" spans="1:1" x14ac:dyDescent="0.2">
      <c r="A34" s="167"/>
    </row>
    <row r="35" spans="1:1" x14ac:dyDescent="0.2">
      <c r="A35" s="433" t="s">
        <v>198</v>
      </c>
    </row>
    <row r="36" spans="1:1" ht="51" x14ac:dyDescent="0.2">
      <c r="A36" s="172" t="s">
        <v>265</v>
      </c>
    </row>
    <row r="37" spans="1:1" ht="9" customHeight="1" x14ac:dyDescent="0.2">
      <c r="A37" s="177"/>
    </row>
    <row r="38" spans="1:1" ht="25.5" x14ac:dyDescent="0.2">
      <c r="A38" s="172" t="s">
        <v>230</v>
      </c>
    </row>
    <row r="39" spans="1:1" ht="9" customHeight="1" x14ac:dyDescent="0.2">
      <c r="A39" s="177"/>
    </row>
    <row r="40" spans="1:1" ht="76.5" x14ac:dyDescent="0.2">
      <c r="A40" s="172" t="s">
        <v>266</v>
      </c>
    </row>
    <row r="41" spans="1:1" ht="9" customHeight="1" x14ac:dyDescent="0.2">
      <c r="A41" s="177"/>
    </row>
    <row r="42" spans="1:1" ht="89.25" x14ac:dyDescent="0.2">
      <c r="A42" s="172" t="s">
        <v>267</v>
      </c>
    </row>
    <row r="43" spans="1:1" ht="9.75" customHeight="1" x14ac:dyDescent="0.2">
      <c r="A43" s="168"/>
    </row>
    <row r="44" spans="1:1" ht="42" customHeight="1" x14ac:dyDescent="0.2">
      <c r="A44" s="496" t="s">
        <v>278</v>
      </c>
    </row>
    <row r="45" spans="1:1" ht="9.75" customHeight="1" x14ac:dyDescent="0.2">
      <c r="A45" s="168"/>
    </row>
    <row r="46" spans="1:1" ht="38.25" x14ac:dyDescent="0.2">
      <c r="A46" s="178" t="s">
        <v>275</v>
      </c>
    </row>
    <row r="47" spans="1:1" ht="9" customHeight="1" x14ac:dyDescent="0.2">
      <c r="A47" s="177"/>
    </row>
    <row r="48" spans="1:1" ht="38.25" x14ac:dyDescent="0.2">
      <c r="A48" s="172" t="s">
        <v>276</v>
      </c>
    </row>
    <row r="49" spans="1:1" x14ac:dyDescent="0.2">
      <c r="A49" s="172"/>
    </row>
    <row r="50" spans="1:1" ht="38.25" x14ac:dyDescent="0.2">
      <c r="A50" s="172" t="s">
        <v>277</v>
      </c>
    </row>
    <row r="51" spans="1:1" ht="9" customHeight="1" x14ac:dyDescent="0.2">
      <c r="A51" s="168"/>
    </row>
    <row r="52" spans="1:1" ht="25.5" x14ac:dyDescent="0.2">
      <c r="A52" s="486" t="s">
        <v>284</v>
      </c>
    </row>
    <row r="53" spans="1:1" ht="25.5" x14ac:dyDescent="0.2">
      <c r="A53" s="172" t="s">
        <v>231</v>
      </c>
    </row>
    <row r="54" spans="1:1" ht="9" customHeight="1" x14ac:dyDescent="0.2">
      <c r="A54" s="172"/>
    </row>
    <row r="55" spans="1:1" ht="63.75" customHeight="1" x14ac:dyDescent="0.2">
      <c r="A55" s="172" t="s">
        <v>287</v>
      </c>
    </row>
    <row r="56" spans="1:1" ht="9" customHeight="1" x14ac:dyDescent="0.2">
      <c r="A56" s="172"/>
    </row>
    <row r="57" spans="1:1" ht="38.25" x14ac:dyDescent="0.2">
      <c r="A57" s="251" t="s">
        <v>288</v>
      </c>
    </row>
    <row r="59" spans="1:1" x14ac:dyDescent="0.2">
      <c r="A59" s="170" t="s">
        <v>289</v>
      </c>
    </row>
    <row r="60" spans="1:1" x14ac:dyDescent="0.2">
      <c r="A60" s="168"/>
    </row>
    <row r="61" spans="1:1" x14ac:dyDescent="0.2">
      <c r="A61" s="257"/>
    </row>
  </sheetData>
  <sheetProtection selectLockedCells="1"/>
  <phoneticPr fontId="24" type="noConversion"/>
  <pageMargins left="0.75" right="0.75" top="0.41" bottom="0.51" header="0.22" footer="0.26"/>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L51"/>
  <sheetViews>
    <sheetView zoomScaleNormal="100" workbookViewId="0">
      <selection activeCell="F10" sqref="F10:F17"/>
    </sheetView>
  </sheetViews>
  <sheetFormatPr defaultColWidth="8.85546875" defaultRowHeight="12.75" x14ac:dyDescent="0.2"/>
  <cols>
    <col min="1" max="1" width="17.7109375" style="180" customWidth="1"/>
    <col min="2" max="2" width="10.140625" style="180" customWidth="1"/>
    <col min="3" max="3" width="9" style="180" customWidth="1"/>
    <col min="4" max="4" width="19.28515625" style="180" customWidth="1"/>
    <col min="5" max="5" width="12.85546875" style="180" customWidth="1"/>
    <col min="6" max="6" width="14.5703125" style="180" bestFit="1" customWidth="1"/>
    <col min="7" max="7" width="26" style="180" customWidth="1"/>
    <col min="8" max="11" width="8.85546875" style="180"/>
    <col min="12" max="12" width="82.42578125" style="180" customWidth="1"/>
    <col min="13" max="16384" width="8.85546875" style="180"/>
  </cols>
  <sheetData>
    <row r="1" spans="1:12" x14ac:dyDescent="0.2">
      <c r="A1" s="548" t="s">
        <v>193</v>
      </c>
      <c r="B1" s="549"/>
      <c r="C1" s="549"/>
      <c r="D1" s="549"/>
      <c r="E1" s="549"/>
      <c r="F1" s="549"/>
      <c r="G1" s="549"/>
      <c r="H1" s="241"/>
    </row>
    <row r="2" spans="1:12" x14ac:dyDescent="0.2">
      <c r="A2" s="548" t="s">
        <v>194</v>
      </c>
      <c r="B2" s="550"/>
      <c r="C2" s="550"/>
      <c r="D2" s="550"/>
      <c r="E2" s="550"/>
      <c r="F2" s="550"/>
      <c r="G2" s="550"/>
      <c r="H2" s="242"/>
    </row>
    <row r="3" spans="1:12" ht="13.5" thickBot="1" x14ac:dyDescent="0.25"/>
    <row r="4" spans="1:12" ht="21.75" customHeight="1" thickTop="1" x14ac:dyDescent="0.25">
      <c r="A4" s="160" t="s">
        <v>228</v>
      </c>
      <c r="B4" s="181"/>
      <c r="C4" s="181"/>
      <c r="D4" s="181"/>
      <c r="E4" s="181"/>
      <c r="F4" s="298"/>
      <c r="G4" s="182"/>
    </row>
    <row r="5" spans="1:12" x14ac:dyDescent="0.2">
      <c r="A5" s="542" t="s">
        <v>254</v>
      </c>
      <c r="B5" s="543"/>
      <c r="C5" s="543"/>
      <c r="D5" s="543"/>
      <c r="E5" s="543"/>
      <c r="F5" s="299"/>
      <c r="G5" s="184"/>
    </row>
    <row r="6" spans="1:12" x14ac:dyDescent="0.2">
      <c r="A6" s="544"/>
      <c r="B6" s="543"/>
      <c r="C6" s="543"/>
      <c r="D6" s="543"/>
      <c r="E6" s="543"/>
      <c r="F6" s="299"/>
      <c r="G6" s="184"/>
    </row>
    <row r="7" spans="1:12" ht="27.75" customHeight="1" x14ac:dyDescent="0.2">
      <c r="A7" s="544"/>
      <c r="B7" s="543"/>
      <c r="C7" s="543"/>
      <c r="D7" s="543"/>
      <c r="E7" s="543"/>
      <c r="F7" s="299"/>
      <c r="G7" s="184"/>
    </row>
    <row r="8" spans="1:12" s="520" customFormat="1" ht="51" x14ac:dyDescent="0.2">
      <c r="A8" s="161" t="s">
        <v>36</v>
      </c>
      <c r="B8" s="159" t="s">
        <v>181</v>
      </c>
      <c r="C8" s="159" t="s">
        <v>191</v>
      </c>
      <c r="D8" s="159" t="s">
        <v>163</v>
      </c>
      <c r="E8" s="159" t="s">
        <v>164</v>
      </c>
      <c r="F8" s="300" t="s">
        <v>174</v>
      </c>
      <c r="G8" s="162" t="s">
        <v>166</v>
      </c>
      <c r="L8" s="420"/>
    </row>
    <row r="9" spans="1:12" s="158" customFormat="1" x14ac:dyDescent="0.2">
      <c r="A9" s="386" t="s">
        <v>165</v>
      </c>
      <c r="B9" s="521">
        <v>40</v>
      </c>
      <c r="C9" s="521">
        <v>20</v>
      </c>
      <c r="D9" s="386" t="s">
        <v>192</v>
      </c>
      <c r="E9" s="522">
        <v>45000</v>
      </c>
      <c r="F9" s="523">
        <f t="shared" ref="F9:F17" si="0">ROUND(IF(C9=0,0,C9/B9*E9),0)</f>
        <v>22500</v>
      </c>
      <c r="G9" s="524" t="s">
        <v>167</v>
      </c>
    </row>
    <row r="10" spans="1:12" s="158" customFormat="1" x14ac:dyDescent="0.2">
      <c r="A10" s="291"/>
      <c r="B10" s="525"/>
      <c r="C10" s="525"/>
      <c r="D10" s="291"/>
      <c r="E10" s="526"/>
      <c r="F10" s="632">
        <f>ROUND(IF(C10=0,0,C10/B10*E10),0)</f>
        <v>0</v>
      </c>
      <c r="G10" s="518"/>
    </row>
    <row r="11" spans="1:12" s="158" customFormat="1" x14ac:dyDescent="0.2">
      <c r="A11" s="291"/>
      <c r="B11" s="525"/>
      <c r="C11" s="525"/>
      <c r="D11" s="291"/>
      <c r="E11" s="526"/>
      <c r="F11" s="632">
        <f t="shared" si="0"/>
        <v>0</v>
      </c>
      <c r="G11" s="527"/>
    </row>
    <row r="12" spans="1:12" s="158" customFormat="1" x14ac:dyDescent="0.2">
      <c r="A12" s="519"/>
      <c r="B12" s="525"/>
      <c r="C12" s="525"/>
      <c r="D12" s="291"/>
      <c r="E12" s="526"/>
      <c r="F12" s="632">
        <f t="shared" si="0"/>
        <v>0</v>
      </c>
      <c r="G12" s="518"/>
    </row>
    <row r="13" spans="1:12" s="158" customFormat="1" x14ac:dyDescent="0.2">
      <c r="A13" s="291"/>
      <c r="B13" s="525"/>
      <c r="C13" s="525"/>
      <c r="D13" s="291"/>
      <c r="E13" s="526"/>
      <c r="F13" s="632">
        <f t="shared" si="0"/>
        <v>0</v>
      </c>
      <c r="G13" s="527"/>
    </row>
    <row r="14" spans="1:12" s="158" customFormat="1" x14ac:dyDescent="0.2">
      <c r="A14" s="291"/>
      <c r="B14" s="525"/>
      <c r="C14" s="525"/>
      <c r="D14" s="291"/>
      <c r="E14" s="526"/>
      <c r="F14" s="632">
        <f t="shared" si="0"/>
        <v>0</v>
      </c>
      <c r="G14" s="382"/>
    </row>
    <row r="15" spans="1:12" x14ac:dyDescent="0.2">
      <c r="A15" s="291"/>
      <c r="B15" s="292"/>
      <c r="C15" s="292"/>
      <c r="D15" s="293"/>
      <c r="E15" s="296"/>
      <c r="F15" s="633">
        <f t="shared" si="0"/>
        <v>0</v>
      </c>
      <c r="G15" s="383"/>
    </row>
    <row r="16" spans="1:12" x14ac:dyDescent="0.2">
      <c r="A16" s="291"/>
      <c r="B16" s="292"/>
      <c r="C16" s="292"/>
      <c r="D16" s="293"/>
      <c r="E16" s="296"/>
      <c r="F16" s="633">
        <f t="shared" si="0"/>
        <v>0</v>
      </c>
      <c r="G16" s="383"/>
    </row>
    <row r="17" spans="1:7" ht="13.5" thickBot="1" x14ac:dyDescent="0.25">
      <c r="A17" s="385"/>
      <c r="B17" s="292"/>
      <c r="C17" s="292"/>
      <c r="D17" s="293"/>
      <c r="E17" s="296"/>
      <c r="F17" s="634">
        <f t="shared" si="0"/>
        <v>0</v>
      </c>
      <c r="G17" s="383"/>
    </row>
    <row r="18" spans="1:7" ht="15.75" thickBot="1" x14ac:dyDescent="0.3">
      <c r="A18" s="303" t="s">
        <v>222</v>
      </c>
      <c r="B18" s="303"/>
      <c r="C18" s="303"/>
      <c r="D18" s="303"/>
      <c r="E18" s="636">
        <f>SUM(E10:E17)</f>
        <v>0</v>
      </c>
      <c r="F18" s="635">
        <f>SUM(F10:F17)</f>
        <v>0</v>
      </c>
      <c r="G18" s="637"/>
    </row>
    <row r="19" spans="1:7" s="190" customFormat="1" ht="16.5" thickTop="1" thickBot="1" x14ac:dyDescent="0.3">
      <c r="A19" s="186"/>
      <c r="B19" s="186"/>
      <c r="C19" s="186"/>
      <c r="D19" s="186"/>
      <c r="E19" s="187"/>
      <c r="F19" s="188"/>
      <c r="G19" s="189"/>
    </row>
    <row r="20" spans="1:7" ht="18.75" thickTop="1" x14ac:dyDescent="0.25">
      <c r="A20" s="160" t="s">
        <v>282</v>
      </c>
      <c r="B20" s="181"/>
      <c r="C20" s="181"/>
      <c r="D20" s="181"/>
      <c r="E20" s="181"/>
      <c r="F20" s="305"/>
      <c r="G20" s="182"/>
    </row>
    <row r="21" spans="1:7" x14ac:dyDescent="0.2">
      <c r="A21" s="545" t="s">
        <v>253</v>
      </c>
      <c r="B21" s="546"/>
      <c r="C21" s="546"/>
      <c r="D21" s="546"/>
      <c r="E21" s="546"/>
      <c r="F21" s="306"/>
      <c r="G21" s="184"/>
    </row>
    <row r="22" spans="1:7" x14ac:dyDescent="0.2">
      <c r="A22" s="547"/>
      <c r="B22" s="546"/>
      <c r="C22" s="546"/>
      <c r="D22" s="546"/>
      <c r="E22" s="546"/>
      <c r="F22" s="306"/>
      <c r="G22" s="184"/>
    </row>
    <row r="23" spans="1:7" ht="39.75" customHeight="1" x14ac:dyDescent="0.2">
      <c r="A23" s="547"/>
      <c r="B23" s="546"/>
      <c r="C23" s="546"/>
      <c r="D23" s="546"/>
      <c r="E23" s="546"/>
      <c r="F23" s="306"/>
      <c r="G23" s="184"/>
    </row>
    <row r="24" spans="1:7" ht="51" x14ac:dyDescent="0.2">
      <c r="A24" s="161" t="s">
        <v>36</v>
      </c>
      <c r="B24" s="159" t="s">
        <v>181</v>
      </c>
      <c r="C24" s="159" t="s">
        <v>191</v>
      </c>
      <c r="D24" s="159" t="s">
        <v>163</v>
      </c>
      <c r="E24" s="159" t="s">
        <v>164</v>
      </c>
      <c r="F24" s="307" t="s">
        <v>174</v>
      </c>
      <c r="G24" s="162" t="s">
        <v>166</v>
      </c>
    </row>
    <row r="25" spans="1:7" ht="25.5" customHeight="1" x14ac:dyDescent="0.2">
      <c r="A25" s="384" t="s">
        <v>224</v>
      </c>
      <c r="B25" s="294">
        <v>20</v>
      </c>
      <c r="C25" s="294">
        <v>10</v>
      </c>
      <c r="D25" s="384" t="s">
        <v>225</v>
      </c>
      <c r="E25" s="295">
        <v>45000</v>
      </c>
      <c r="F25" s="297">
        <f>ROUND(IF(C25=0,0,C25/B25*E25),0)</f>
        <v>22500</v>
      </c>
      <c r="G25" s="493" t="s">
        <v>270</v>
      </c>
    </row>
    <row r="26" spans="1:7" x14ac:dyDescent="0.2">
      <c r="A26" s="291"/>
      <c r="B26" s="292"/>
      <c r="C26" s="292"/>
      <c r="D26" s="291"/>
      <c r="E26" s="296"/>
      <c r="F26" s="301">
        <f t="shared" ref="F26:F33" si="1">ROUND(IF(C26=0,0,C26/B26*E26),0)</f>
        <v>0</v>
      </c>
      <c r="G26" s="494"/>
    </row>
    <row r="27" spans="1:7" x14ac:dyDescent="0.2">
      <c r="A27" s="291"/>
      <c r="B27" s="292"/>
      <c r="C27" s="292"/>
      <c r="D27" s="291"/>
      <c r="E27" s="296"/>
      <c r="F27" s="301">
        <f t="shared" si="1"/>
        <v>0</v>
      </c>
      <c r="G27" s="495"/>
    </row>
    <row r="28" spans="1:7" x14ac:dyDescent="0.2">
      <c r="A28" s="291"/>
      <c r="B28" s="292"/>
      <c r="C28" s="292"/>
      <c r="D28" s="291"/>
      <c r="E28" s="296"/>
      <c r="F28" s="301">
        <f t="shared" si="1"/>
        <v>0</v>
      </c>
      <c r="G28" s="495"/>
    </row>
    <row r="29" spans="1:7" x14ac:dyDescent="0.2">
      <c r="A29" s="291"/>
      <c r="B29" s="292"/>
      <c r="C29" s="292"/>
      <c r="D29" s="291"/>
      <c r="E29" s="296"/>
      <c r="F29" s="301">
        <f t="shared" si="1"/>
        <v>0</v>
      </c>
      <c r="G29" s="495"/>
    </row>
    <row r="30" spans="1:7" x14ac:dyDescent="0.2">
      <c r="A30" s="291"/>
      <c r="B30" s="292"/>
      <c r="C30" s="292"/>
      <c r="D30" s="293"/>
      <c r="E30" s="296"/>
      <c r="F30" s="301">
        <f t="shared" si="1"/>
        <v>0</v>
      </c>
      <c r="G30" s="495"/>
    </row>
    <row r="31" spans="1:7" x14ac:dyDescent="0.2">
      <c r="A31" s="291"/>
      <c r="B31" s="292"/>
      <c r="C31" s="292"/>
      <c r="D31" s="293"/>
      <c r="E31" s="296"/>
      <c r="F31" s="301">
        <f t="shared" si="1"/>
        <v>0</v>
      </c>
      <c r="G31" s="495"/>
    </row>
    <row r="32" spans="1:7" x14ac:dyDescent="0.2">
      <c r="A32" s="291"/>
      <c r="B32" s="292"/>
      <c r="C32" s="292"/>
      <c r="D32" s="293"/>
      <c r="E32" s="296"/>
      <c r="F32" s="301">
        <f t="shared" si="1"/>
        <v>0</v>
      </c>
      <c r="G32" s="495"/>
    </row>
    <row r="33" spans="1:12" ht="13.5" thickBot="1" x14ac:dyDescent="0.25">
      <c r="A33" s="423"/>
      <c r="B33" s="292"/>
      <c r="C33" s="292"/>
      <c r="D33" s="291"/>
      <c r="E33" s="296"/>
      <c r="F33" s="302">
        <f t="shared" si="1"/>
        <v>0</v>
      </c>
      <c r="G33" s="495"/>
      <c r="I33" s="158"/>
    </row>
    <row r="34" spans="1:12" ht="15.75" thickBot="1" x14ac:dyDescent="0.3">
      <c r="A34" s="303" t="s">
        <v>223</v>
      </c>
      <c r="B34" s="303"/>
      <c r="C34" s="303"/>
      <c r="D34" s="303"/>
      <c r="E34" s="309">
        <f>SUM(E26:E33)</f>
        <v>0</v>
      </c>
      <c r="F34" s="308">
        <f>SUM(F26:F33)</f>
        <v>0</v>
      </c>
      <c r="G34" s="304"/>
    </row>
    <row r="35" spans="1:12" s="189" customFormat="1" ht="16.5" thickTop="1" thickBot="1" x14ac:dyDescent="0.3">
      <c r="A35" s="186"/>
      <c r="B35" s="186"/>
      <c r="C35" s="186"/>
      <c r="D35" s="186"/>
      <c r="E35" s="192"/>
      <c r="F35" s="193"/>
    </row>
    <row r="36" spans="1:12" ht="18.75" thickTop="1" x14ac:dyDescent="0.25">
      <c r="A36" s="160" t="s">
        <v>279</v>
      </c>
      <c r="B36" s="181"/>
      <c r="C36" s="181"/>
      <c r="D36" s="181"/>
      <c r="E36" s="181"/>
      <c r="F36" s="381"/>
      <c r="G36" s="182"/>
    </row>
    <row r="37" spans="1:12" x14ac:dyDescent="0.2">
      <c r="A37" s="545" t="s">
        <v>309</v>
      </c>
      <c r="B37" s="546"/>
      <c r="C37" s="546"/>
      <c r="D37" s="546"/>
      <c r="E37" s="546"/>
      <c r="F37" s="549"/>
      <c r="G37" s="551"/>
    </row>
    <row r="38" spans="1:12" x14ac:dyDescent="0.2">
      <c r="A38" s="547"/>
      <c r="B38" s="546"/>
      <c r="C38" s="546"/>
      <c r="D38" s="546"/>
      <c r="E38" s="546"/>
      <c r="F38" s="549"/>
      <c r="G38" s="551"/>
    </row>
    <row r="39" spans="1:12" x14ac:dyDescent="0.2">
      <c r="A39" s="547"/>
      <c r="B39" s="546"/>
      <c r="C39" s="546"/>
      <c r="D39" s="546"/>
      <c r="E39" s="546"/>
      <c r="F39" s="549"/>
      <c r="G39" s="551"/>
    </row>
    <row r="40" spans="1:12" ht="51" x14ac:dyDescent="0.2">
      <c r="A40" s="161" t="s">
        <v>36</v>
      </c>
      <c r="B40" s="159" t="s">
        <v>181</v>
      </c>
      <c r="C40" s="159" t="s">
        <v>191</v>
      </c>
      <c r="D40" s="159" t="s">
        <v>163</v>
      </c>
      <c r="E40" s="159" t="s">
        <v>164</v>
      </c>
      <c r="F40" s="307" t="s">
        <v>174</v>
      </c>
      <c r="G40" s="162" t="s">
        <v>166</v>
      </c>
      <c r="L40" s="174"/>
    </row>
    <row r="41" spans="1:12" ht="25.5" x14ac:dyDescent="0.2">
      <c r="A41" s="388" t="s">
        <v>221</v>
      </c>
      <c r="B41" s="294">
        <v>10</v>
      </c>
      <c r="C41" s="294">
        <v>10</v>
      </c>
      <c r="D41" s="384" t="s">
        <v>226</v>
      </c>
      <c r="E41" s="295">
        <v>500</v>
      </c>
      <c r="F41" s="297">
        <f>ROUND(IF(C41=0,0,C41/B41*E41),0)</f>
        <v>500</v>
      </c>
      <c r="G41" s="493" t="s">
        <v>271</v>
      </c>
    </row>
    <row r="42" spans="1:12" x14ac:dyDescent="0.2">
      <c r="A42" s="389"/>
      <c r="B42" s="292"/>
      <c r="C42" s="292"/>
      <c r="D42" s="291"/>
      <c r="E42" s="296"/>
      <c r="F42" s="301">
        <f t="shared" ref="F42:F49" si="2">ROUND(IF(C42=0,0,C42/B42*E42),0)</f>
        <v>0</v>
      </c>
      <c r="G42" s="382"/>
    </row>
    <row r="43" spans="1:12" x14ac:dyDescent="0.2">
      <c r="A43" s="389"/>
      <c r="B43" s="292">
        <v>10</v>
      </c>
      <c r="C43" s="292">
        <v>2</v>
      </c>
      <c r="D43" s="291"/>
      <c r="E43" s="296"/>
      <c r="F43" s="301">
        <f t="shared" si="2"/>
        <v>0</v>
      </c>
      <c r="G43" s="383"/>
    </row>
    <row r="44" spans="1:12" x14ac:dyDescent="0.2">
      <c r="A44" s="389"/>
      <c r="B44" s="292"/>
      <c r="C44" s="292"/>
      <c r="D44" s="291"/>
      <c r="E44" s="296"/>
      <c r="F44" s="301">
        <f t="shared" si="2"/>
        <v>0</v>
      </c>
      <c r="G44" s="383"/>
    </row>
    <row r="45" spans="1:12" x14ac:dyDescent="0.2">
      <c r="A45" s="389"/>
      <c r="B45" s="292"/>
      <c r="C45" s="292"/>
      <c r="D45" s="291"/>
      <c r="E45" s="296"/>
      <c r="F45" s="301">
        <f t="shared" si="2"/>
        <v>0</v>
      </c>
      <c r="G45" s="383"/>
    </row>
    <row r="46" spans="1:12" x14ac:dyDescent="0.2">
      <c r="A46" s="389"/>
      <c r="B46" s="292"/>
      <c r="C46" s="292"/>
      <c r="D46" s="293"/>
      <c r="E46" s="296"/>
      <c r="F46" s="301">
        <f t="shared" si="2"/>
        <v>0</v>
      </c>
      <c r="G46" s="383"/>
    </row>
    <row r="47" spans="1:12" x14ac:dyDescent="0.2">
      <c r="A47" s="389"/>
      <c r="B47" s="292"/>
      <c r="C47" s="292"/>
      <c r="D47" s="293"/>
      <c r="E47" s="296"/>
      <c r="F47" s="301">
        <f t="shared" si="2"/>
        <v>0</v>
      </c>
      <c r="G47" s="383"/>
    </row>
    <row r="48" spans="1:12" x14ac:dyDescent="0.2">
      <c r="A48" s="389"/>
      <c r="B48" s="292"/>
      <c r="C48" s="292"/>
      <c r="D48" s="293"/>
      <c r="E48" s="296"/>
      <c r="F48" s="301">
        <f t="shared" si="2"/>
        <v>0</v>
      </c>
      <c r="G48" s="383"/>
    </row>
    <row r="49" spans="1:7" ht="13.5" thickBot="1" x14ac:dyDescent="0.25">
      <c r="A49" s="389"/>
      <c r="B49" s="292"/>
      <c r="C49" s="292"/>
      <c r="D49" s="293"/>
      <c r="E49" s="296"/>
      <c r="F49" s="301">
        <f t="shared" si="2"/>
        <v>0</v>
      </c>
      <c r="G49" s="383"/>
    </row>
    <row r="50" spans="1:7" ht="15.75" thickBot="1" x14ac:dyDescent="0.3">
      <c r="A50" s="303" t="s">
        <v>229</v>
      </c>
      <c r="B50" s="303"/>
      <c r="C50" s="303"/>
      <c r="D50" s="303"/>
      <c r="E50" s="309">
        <f>SUM(E42:E49)</f>
        <v>0</v>
      </c>
      <c r="F50" s="308">
        <f>SUM(F42:F49)</f>
        <v>0</v>
      </c>
      <c r="G50" s="304"/>
    </row>
    <row r="51" spans="1:7" ht="13.5" thickTop="1" x14ac:dyDescent="0.2"/>
  </sheetData>
  <sheetProtection algorithmName="SHA-512" hashValue="aIbPy6w+vTUPXNAmiR0Zjw3zEgbB2OIlGfFE2ixShIvC1Xd4il0eW4UpzLIOGSJpJA9Q28X1HBx94x+02r8AHA==" saltValue="ACOo42KHuuEfpDRi6KQK9w==" spinCount="100000" sheet="1" objects="1" scenarios="1"/>
  <mergeCells count="5">
    <mergeCell ref="A5:E7"/>
    <mergeCell ref="A21:E23"/>
    <mergeCell ref="A1:G1"/>
    <mergeCell ref="A2:G2"/>
    <mergeCell ref="A37:G39"/>
  </mergeCells>
  <phoneticPr fontId="7" type="noConversion"/>
  <dataValidations count="2">
    <dataValidation type="whole" operator="greaterThan" allowBlank="1" showInputMessage="1" showErrorMessage="1" error="Please enter a numeric value &gt; 0" sqref="E26:E33 E10:E17 E42:E49" xr:uid="{00000000-0002-0000-0100-000000000000}">
      <formula1>0</formula1>
    </dataValidation>
    <dataValidation type="decimal" operator="greaterThan" allowBlank="1" showInputMessage="1" showErrorMessage="1" error="Please enter a numeric value &gt; 0" sqref="B10:C17 B26:C33 B42:C49" xr:uid="{00000000-0002-0000-0100-000001000000}">
      <formula1>0</formula1>
    </dataValidation>
  </dataValidations>
  <pageMargins left="0.33" right="0.25" top="0.75" bottom="0.75" header="0" footer="0.3"/>
  <pageSetup scale="82" orientation="portrait" r:id="rId1"/>
  <headerFooter>
    <oddFooter>&amp;A</oddFooter>
  </headerFooter>
  <ignoredErrors>
    <ignoredError sqref="E34 E18" formulaRange="1" emptyCellReference="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1B5AB-A7F4-43B4-8E47-7DDFA93092D2}">
  <dimension ref="A1:D14"/>
  <sheetViews>
    <sheetView topLeftCell="A4" zoomScaleNormal="100" workbookViewId="0">
      <selection activeCell="A9" sqref="A9"/>
    </sheetView>
  </sheetViews>
  <sheetFormatPr defaultRowHeight="15" x14ac:dyDescent="0.2"/>
  <cols>
    <col min="1" max="1" width="27.85546875" style="437" customWidth="1"/>
    <col min="2" max="2" width="18.42578125" customWidth="1"/>
    <col min="3" max="3" width="18.140625" customWidth="1"/>
    <col min="4" max="4" width="27.42578125" style="438" customWidth="1"/>
    <col min="8" max="8" width="16.42578125" customWidth="1"/>
  </cols>
  <sheetData>
    <row r="1" spans="1:4" ht="27.75" customHeight="1" x14ac:dyDescent="0.25">
      <c r="A1" s="552" t="s">
        <v>251</v>
      </c>
      <c r="B1" s="552"/>
      <c r="C1" s="552"/>
      <c r="D1" s="552"/>
    </row>
    <row r="2" spans="1:4" ht="5.25" customHeight="1" x14ac:dyDescent="0.25">
      <c r="A2" s="439"/>
      <c r="B2" s="530"/>
      <c r="C2" s="530"/>
      <c r="D2" s="439"/>
    </row>
    <row r="3" spans="1:4" s="179" customFormat="1" ht="15.75" x14ac:dyDescent="0.25">
      <c r="A3" s="440"/>
      <c r="B3" s="441" t="s">
        <v>233</v>
      </c>
      <c r="C3" s="529" t="s">
        <v>307</v>
      </c>
      <c r="D3" s="442"/>
    </row>
    <row r="4" spans="1:4" ht="108" x14ac:dyDescent="0.25">
      <c r="A4" s="454" t="s">
        <v>250</v>
      </c>
      <c r="B4" s="448"/>
      <c r="C4" s="534"/>
      <c r="D4" s="452" t="s">
        <v>311</v>
      </c>
    </row>
    <row r="5" spans="1:4" x14ac:dyDescent="0.2">
      <c r="A5" s="535"/>
      <c r="B5" s="444"/>
      <c r="C5" s="536">
        <f>B4*C4</f>
        <v>0</v>
      </c>
      <c r="D5" s="445"/>
    </row>
    <row r="6" spans="1:4" ht="9" customHeight="1" x14ac:dyDescent="0.25">
      <c r="A6" s="531"/>
      <c r="B6" s="532"/>
      <c r="C6" s="533"/>
      <c r="D6" s="517"/>
    </row>
    <row r="7" spans="1:4" ht="15.75" customHeight="1" x14ac:dyDescent="0.25">
      <c r="A7" s="553" t="s">
        <v>312</v>
      </c>
      <c r="B7" s="554"/>
      <c r="C7" s="554"/>
      <c r="D7" s="555"/>
    </row>
    <row r="8" spans="1:4" ht="51" x14ac:dyDescent="0.2">
      <c r="A8" s="443"/>
      <c r="B8" s="537" t="s">
        <v>313</v>
      </c>
      <c r="C8" s="537" t="s">
        <v>314</v>
      </c>
      <c r="D8" s="452"/>
    </row>
    <row r="9" spans="1:4" ht="31.5" x14ac:dyDescent="0.25">
      <c r="A9" s="454" t="s">
        <v>315</v>
      </c>
      <c r="B9" s="448"/>
      <c r="C9" s="448"/>
      <c r="D9" s="445"/>
    </row>
    <row r="10" spans="1:4" x14ac:dyDescent="0.2">
      <c r="A10" s="451"/>
      <c r="B10" s="444"/>
      <c r="D10" s="538">
        <f>IFERROR(C9/B9,0)</f>
        <v>0</v>
      </c>
    </row>
    <row r="11" spans="1:4" ht="15.75" x14ac:dyDescent="0.25">
      <c r="A11" s="556" t="s">
        <v>306</v>
      </c>
      <c r="B11" s="557"/>
      <c r="C11" s="558"/>
      <c r="D11" s="453">
        <f>C5*D10</f>
        <v>0</v>
      </c>
    </row>
    <row r="12" spans="1:4" ht="15.75" x14ac:dyDescent="0.25">
      <c r="A12" s="539"/>
      <c r="B12" s="539"/>
      <c r="C12" s="539"/>
      <c r="D12" s="540"/>
    </row>
    <row r="13" spans="1:4" ht="22.5" customHeight="1" thickBot="1" x14ac:dyDescent="0.3">
      <c r="A13" s="446" t="s">
        <v>234</v>
      </c>
      <c r="B13" s="447"/>
      <c r="C13" s="447"/>
      <c r="D13" s="541">
        <f>D11</f>
        <v>0</v>
      </c>
    </row>
    <row r="14" spans="1:4" ht="15.75" thickTop="1" x14ac:dyDescent="0.2"/>
  </sheetData>
  <sheetProtection sheet="1" objects="1" scenarios="1"/>
  <mergeCells count="3">
    <mergeCell ref="A1:D1"/>
    <mergeCell ref="A7:D7"/>
    <mergeCell ref="A11:C11"/>
  </mergeCells>
  <pageMargins left="0.7" right="0.7" top="0.75" bottom="0.75" header="0.3" footer="0.3"/>
  <pageSetup orientation="portrait" r:id="rId1"/>
  <headerFooter>
    <oddFooter>&amp;A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59999389629810485"/>
  </sheetPr>
  <dimension ref="A1:M72"/>
  <sheetViews>
    <sheetView topLeftCell="A4" zoomScale="140" zoomScaleNormal="140" workbookViewId="0">
      <selection activeCell="C29" sqref="C29"/>
    </sheetView>
  </sheetViews>
  <sheetFormatPr defaultColWidth="11.42578125" defaultRowHeight="12.75" x14ac:dyDescent="0.2"/>
  <cols>
    <col min="1" max="1" width="36.85546875" style="416" customWidth="1"/>
    <col min="2" max="2" width="13.28515625" style="194" customWidth="1"/>
    <col min="3" max="3" width="14.140625" style="194" customWidth="1"/>
    <col min="4" max="4" width="15.140625" style="194" customWidth="1"/>
    <col min="5" max="5" width="16.42578125" style="194" customWidth="1"/>
    <col min="6" max="16384" width="11.42578125" style="194"/>
  </cols>
  <sheetData>
    <row r="1" spans="1:13" x14ac:dyDescent="0.2">
      <c r="A1" s="548" t="s">
        <v>196</v>
      </c>
      <c r="B1" s="550"/>
      <c r="C1" s="550"/>
      <c r="D1" s="550"/>
      <c r="E1" s="550"/>
    </row>
    <row r="2" spans="1:13" x14ac:dyDescent="0.2">
      <c r="A2" s="548" t="s">
        <v>194</v>
      </c>
      <c r="B2" s="550"/>
      <c r="C2" s="550"/>
      <c r="D2" s="550"/>
      <c r="E2" s="550"/>
    </row>
    <row r="3" spans="1:13" ht="13.5" thickBot="1" x14ac:dyDescent="0.25">
      <c r="A3" s="398"/>
      <c r="B3" s="245"/>
      <c r="C3" s="245"/>
      <c r="D3" s="245"/>
      <c r="E3" s="245"/>
    </row>
    <row r="4" spans="1:13" ht="63" customHeight="1" thickTop="1" thickBot="1" x14ac:dyDescent="0.25">
      <c r="A4" s="399" t="s">
        <v>170</v>
      </c>
      <c r="B4" s="287" t="s">
        <v>227</v>
      </c>
      <c r="C4" s="387" t="s">
        <v>281</v>
      </c>
      <c r="D4" s="393" t="s">
        <v>280</v>
      </c>
      <c r="E4" s="290" t="s">
        <v>5</v>
      </c>
      <c r="F4" s="195"/>
      <c r="G4" s="195"/>
      <c r="H4" s="195"/>
      <c r="I4" s="195"/>
      <c r="J4" s="195"/>
      <c r="K4" s="195"/>
      <c r="L4" s="195"/>
      <c r="M4" s="195"/>
    </row>
    <row r="5" spans="1:13" ht="12" customHeight="1" x14ac:dyDescent="0.2">
      <c r="A5" s="400" t="str">
        <f>IF(ISTEXT('Personnel Allocation - Step 1'!A10),'Personnel Allocation - Step 1'!A10," ")</f>
        <v xml:space="preserve"> </v>
      </c>
      <c r="B5" s="310">
        <f>+'Personnel Allocation - Step 1'!F10</f>
        <v>0</v>
      </c>
      <c r="C5" s="311"/>
      <c r="D5" s="390"/>
      <c r="E5" s="312">
        <f t="shared" ref="E5:E28" si="0">SUM(B5:D5)</f>
        <v>0</v>
      </c>
      <c r="F5" s="195"/>
      <c r="G5" s="195"/>
      <c r="H5" s="195"/>
      <c r="I5" s="195"/>
      <c r="J5" s="195"/>
      <c r="K5" s="195"/>
      <c r="L5" s="195"/>
      <c r="M5" s="195"/>
    </row>
    <row r="6" spans="1:13" ht="12" customHeight="1" x14ac:dyDescent="0.2">
      <c r="A6" s="401" t="str">
        <f>IF(ISTEXT('Personnel Allocation - Step 1'!A11),'Personnel Allocation - Step 1'!A11," ")</f>
        <v xml:space="preserve"> </v>
      </c>
      <c r="B6" s="313">
        <f>+'Personnel Allocation - Step 1'!F11</f>
        <v>0</v>
      </c>
      <c r="C6" s="314"/>
      <c r="D6" s="391"/>
      <c r="E6" s="315">
        <f t="shared" si="0"/>
        <v>0</v>
      </c>
      <c r="F6" s="195"/>
      <c r="G6" s="195"/>
      <c r="H6" s="195"/>
      <c r="I6" s="195"/>
      <c r="J6" s="195"/>
      <c r="K6" s="195"/>
      <c r="L6" s="195"/>
      <c r="M6" s="195"/>
    </row>
    <row r="7" spans="1:13" ht="12" customHeight="1" x14ac:dyDescent="0.2">
      <c r="A7" s="401" t="str">
        <f>IF(ISTEXT('Personnel Allocation - Step 1'!A12),'Personnel Allocation - Step 1'!A12," ")</f>
        <v xml:space="preserve"> </v>
      </c>
      <c r="B7" s="313">
        <f>+'Personnel Allocation - Step 1'!F12</f>
        <v>0</v>
      </c>
      <c r="C7" s="314"/>
      <c r="D7" s="391"/>
      <c r="E7" s="315">
        <f t="shared" si="0"/>
        <v>0</v>
      </c>
      <c r="F7" s="195"/>
      <c r="G7" s="195"/>
      <c r="H7" s="195"/>
      <c r="I7" s="195"/>
      <c r="J7" s="195"/>
      <c r="K7" s="195"/>
      <c r="L7" s="195"/>
      <c r="M7" s="195"/>
    </row>
    <row r="8" spans="1:13" ht="12" customHeight="1" x14ac:dyDescent="0.2">
      <c r="A8" s="401" t="str">
        <f>IF(ISTEXT('Personnel Allocation - Step 1'!A13),'Personnel Allocation - Step 1'!A13," ")</f>
        <v xml:space="preserve"> </v>
      </c>
      <c r="B8" s="313">
        <f>+'Personnel Allocation - Step 1'!F13</f>
        <v>0</v>
      </c>
      <c r="C8" s="314"/>
      <c r="D8" s="391"/>
      <c r="E8" s="315">
        <f t="shared" si="0"/>
        <v>0</v>
      </c>
      <c r="F8" s="195"/>
      <c r="G8" s="195"/>
      <c r="H8" s="195"/>
      <c r="I8" s="195"/>
      <c r="J8" s="195"/>
      <c r="K8" s="195"/>
      <c r="L8" s="195"/>
      <c r="M8" s="195"/>
    </row>
    <row r="9" spans="1:13" ht="12" customHeight="1" x14ac:dyDescent="0.2">
      <c r="A9" s="401" t="str">
        <f>IF(ISTEXT('Personnel Allocation - Step 1'!A14),'Personnel Allocation - Step 1'!A14," ")</f>
        <v xml:space="preserve"> </v>
      </c>
      <c r="B9" s="313">
        <f>+'Personnel Allocation - Step 1'!F14</f>
        <v>0</v>
      </c>
      <c r="C9" s="314"/>
      <c r="D9" s="391"/>
      <c r="E9" s="315">
        <f t="shared" si="0"/>
        <v>0</v>
      </c>
      <c r="F9" s="195"/>
      <c r="G9" s="195"/>
      <c r="H9" s="195"/>
      <c r="I9" s="195"/>
      <c r="J9" s="195"/>
      <c r="K9" s="195"/>
      <c r="L9" s="195"/>
      <c r="M9" s="195"/>
    </row>
    <row r="10" spans="1:13" ht="12" customHeight="1" x14ac:dyDescent="0.2">
      <c r="A10" s="401" t="str">
        <f>IF(ISTEXT('Personnel Allocation - Step 1'!A15),'Personnel Allocation - Step 1'!A15," ")</f>
        <v xml:space="preserve"> </v>
      </c>
      <c r="B10" s="313">
        <f>+'Personnel Allocation - Step 1'!F15</f>
        <v>0</v>
      </c>
      <c r="C10" s="314"/>
      <c r="D10" s="391"/>
      <c r="E10" s="315">
        <f t="shared" si="0"/>
        <v>0</v>
      </c>
      <c r="F10" s="195"/>
      <c r="G10" s="195"/>
      <c r="H10" s="195"/>
      <c r="I10" s="195"/>
      <c r="J10" s="195"/>
      <c r="K10" s="195"/>
      <c r="L10" s="195"/>
      <c r="M10" s="195"/>
    </row>
    <row r="11" spans="1:13" ht="12" customHeight="1" x14ac:dyDescent="0.2">
      <c r="A11" s="401" t="str">
        <f>IF(ISTEXT('Personnel Allocation - Step 1'!A16),'Personnel Allocation - Step 1'!A16," ")</f>
        <v xml:space="preserve"> </v>
      </c>
      <c r="B11" s="313">
        <f>+'Personnel Allocation - Step 1'!F16</f>
        <v>0</v>
      </c>
      <c r="C11" s="314"/>
      <c r="D11" s="391"/>
      <c r="E11" s="315">
        <f t="shared" si="0"/>
        <v>0</v>
      </c>
      <c r="F11" s="195"/>
      <c r="G11" s="195"/>
      <c r="H11" s="195"/>
      <c r="I11" s="195"/>
      <c r="J11" s="195"/>
      <c r="K11" s="195"/>
      <c r="L11" s="195"/>
      <c r="M11" s="195"/>
    </row>
    <row r="12" spans="1:13" ht="12" customHeight="1" x14ac:dyDescent="0.2">
      <c r="A12" s="401" t="str">
        <f>IF(ISTEXT('Personnel Allocation - Step 1'!A17),'Personnel Allocation - Step 1'!A17," ")</f>
        <v xml:space="preserve"> </v>
      </c>
      <c r="B12" s="313">
        <f>+'Personnel Allocation - Step 1'!F17</f>
        <v>0</v>
      </c>
      <c r="C12" s="314"/>
      <c r="D12" s="391"/>
      <c r="E12" s="315">
        <f t="shared" si="0"/>
        <v>0</v>
      </c>
      <c r="F12" s="195"/>
      <c r="G12" s="195"/>
      <c r="H12" s="195"/>
      <c r="I12" s="195"/>
      <c r="J12" s="195"/>
      <c r="K12" s="195"/>
      <c r="L12" s="195"/>
      <c r="M12" s="195"/>
    </row>
    <row r="13" spans="1:13" ht="12" customHeight="1" x14ac:dyDescent="0.2">
      <c r="A13" s="401" t="str">
        <f>IF(ISTEXT('Personnel Allocation - Step 1'!A26),'Personnel Allocation - Step 1'!A26," ")</f>
        <v xml:space="preserve"> </v>
      </c>
      <c r="B13" s="313"/>
      <c r="C13" s="314">
        <f>+'Personnel Allocation - Step 1'!F26</f>
        <v>0</v>
      </c>
      <c r="D13" s="391"/>
      <c r="E13" s="315">
        <f t="shared" si="0"/>
        <v>0</v>
      </c>
      <c r="F13" s="195"/>
      <c r="G13" s="195"/>
      <c r="H13" s="195"/>
      <c r="I13" s="195"/>
      <c r="J13" s="195"/>
      <c r="K13" s="195"/>
      <c r="L13" s="195"/>
      <c r="M13" s="195"/>
    </row>
    <row r="14" spans="1:13" ht="12" customHeight="1" x14ac:dyDescent="0.2">
      <c r="A14" s="401" t="str">
        <f>IF(ISTEXT('Personnel Allocation - Step 1'!A27),'Personnel Allocation - Step 1'!A27," ")</f>
        <v xml:space="preserve"> </v>
      </c>
      <c r="B14" s="313"/>
      <c r="C14" s="314">
        <f>+'Personnel Allocation - Step 1'!F27</f>
        <v>0</v>
      </c>
      <c r="D14" s="391"/>
      <c r="E14" s="315">
        <f t="shared" si="0"/>
        <v>0</v>
      </c>
      <c r="F14" s="195"/>
      <c r="G14" s="195"/>
      <c r="H14" s="195"/>
      <c r="I14" s="195"/>
      <c r="J14" s="195"/>
      <c r="K14" s="195"/>
      <c r="L14" s="195"/>
      <c r="M14" s="195"/>
    </row>
    <row r="15" spans="1:13" ht="12" customHeight="1" x14ac:dyDescent="0.2">
      <c r="A15" s="401" t="str">
        <f>IF(ISTEXT('Personnel Allocation - Step 1'!A28),'Personnel Allocation - Step 1'!A28," ")</f>
        <v xml:space="preserve"> </v>
      </c>
      <c r="B15" s="313"/>
      <c r="C15" s="314">
        <f>+'Personnel Allocation - Step 1'!F28</f>
        <v>0</v>
      </c>
      <c r="D15" s="391"/>
      <c r="E15" s="315">
        <f t="shared" si="0"/>
        <v>0</v>
      </c>
      <c r="F15" s="195"/>
      <c r="G15" s="195"/>
      <c r="H15" s="195"/>
      <c r="I15" s="195"/>
      <c r="J15" s="195"/>
      <c r="K15" s="195"/>
      <c r="L15" s="195"/>
      <c r="M15" s="195"/>
    </row>
    <row r="16" spans="1:13" ht="12" customHeight="1" x14ac:dyDescent="0.2">
      <c r="A16" s="401" t="str">
        <f>IF(ISTEXT('Personnel Allocation - Step 1'!A29),'Personnel Allocation - Step 1'!A29," ")</f>
        <v xml:space="preserve"> </v>
      </c>
      <c r="B16" s="313"/>
      <c r="C16" s="314">
        <f>+'Personnel Allocation - Step 1'!F29</f>
        <v>0</v>
      </c>
      <c r="D16" s="391"/>
      <c r="E16" s="315">
        <f t="shared" si="0"/>
        <v>0</v>
      </c>
      <c r="F16" s="195"/>
      <c r="G16" s="195"/>
      <c r="H16" s="195"/>
      <c r="I16" s="195"/>
      <c r="J16" s="195"/>
      <c r="K16" s="195"/>
      <c r="L16" s="195"/>
      <c r="M16" s="195"/>
    </row>
    <row r="17" spans="1:13" ht="12" customHeight="1" x14ac:dyDescent="0.2">
      <c r="A17" s="401" t="str">
        <f>IF(ISTEXT('Personnel Allocation - Step 1'!A30),'Personnel Allocation - Step 1'!A30," ")</f>
        <v xml:space="preserve"> </v>
      </c>
      <c r="B17" s="313"/>
      <c r="C17" s="314">
        <f>+'Personnel Allocation - Step 1'!F30</f>
        <v>0</v>
      </c>
      <c r="D17" s="391"/>
      <c r="E17" s="315">
        <f t="shared" si="0"/>
        <v>0</v>
      </c>
      <c r="F17" s="195"/>
      <c r="G17" s="195"/>
      <c r="H17" s="195"/>
      <c r="I17" s="195"/>
      <c r="J17" s="195"/>
      <c r="K17" s="195"/>
      <c r="L17" s="195"/>
      <c r="M17" s="195"/>
    </row>
    <row r="18" spans="1:13" ht="12" customHeight="1" x14ac:dyDescent="0.2">
      <c r="A18" s="401" t="str">
        <f>IF(ISTEXT('Personnel Allocation - Step 1'!A31),'Personnel Allocation - Step 1'!A31," ")</f>
        <v xml:space="preserve"> </v>
      </c>
      <c r="B18" s="313"/>
      <c r="C18" s="314">
        <f>+'Personnel Allocation - Step 1'!F31</f>
        <v>0</v>
      </c>
      <c r="D18" s="391"/>
      <c r="E18" s="315">
        <f t="shared" si="0"/>
        <v>0</v>
      </c>
      <c r="F18" s="195"/>
      <c r="G18" s="195"/>
      <c r="H18" s="195"/>
      <c r="I18" s="195"/>
      <c r="J18" s="195"/>
      <c r="K18" s="195"/>
      <c r="L18" s="195"/>
      <c r="M18" s="195"/>
    </row>
    <row r="19" spans="1:13" ht="12" customHeight="1" x14ac:dyDescent="0.2">
      <c r="A19" s="401" t="str">
        <f>IF(ISTEXT('Personnel Allocation - Step 1'!A32),'Personnel Allocation - Step 1'!A32," ")</f>
        <v xml:space="preserve"> </v>
      </c>
      <c r="B19" s="313"/>
      <c r="C19" s="314">
        <f>+'Personnel Allocation - Step 1'!F32</f>
        <v>0</v>
      </c>
      <c r="D19" s="391"/>
      <c r="E19" s="315">
        <f t="shared" si="0"/>
        <v>0</v>
      </c>
      <c r="F19" s="195"/>
      <c r="G19" s="195"/>
      <c r="H19" s="195"/>
      <c r="I19" s="195"/>
      <c r="J19" s="195"/>
      <c r="K19" s="195"/>
      <c r="L19" s="195"/>
      <c r="M19" s="195"/>
    </row>
    <row r="20" spans="1:13" ht="12" customHeight="1" x14ac:dyDescent="0.2">
      <c r="A20" s="401" t="str">
        <f>IF(ISTEXT('Personnel Allocation - Step 1'!A33),'Personnel Allocation - Step 1'!A33," ")</f>
        <v xml:space="preserve"> </v>
      </c>
      <c r="B20" s="313"/>
      <c r="C20" s="314">
        <f>+'Personnel Allocation - Step 1'!F33</f>
        <v>0</v>
      </c>
      <c r="D20" s="391"/>
      <c r="E20" s="315">
        <f t="shared" si="0"/>
        <v>0</v>
      </c>
      <c r="F20" s="195"/>
      <c r="G20" s="195"/>
      <c r="H20" s="195"/>
      <c r="I20" s="195"/>
      <c r="J20" s="195"/>
      <c r="K20" s="195"/>
      <c r="L20" s="195"/>
      <c r="M20" s="195"/>
    </row>
    <row r="21" spans="1:13" ht="12" customHeight="1" x14ac:dyDescent="0.2">
      <c r="A21" s="402" t="str">
        <f>IF(ISTEXT('Personnel Allocation - Step 1'!A42),'Personnel Allocation - Step 1'!A42," ")</f>
        <v xml:space="preserve"> </v>
      </c>
      <c r="B21" s="313"/>
      <c r="C21" s="314"/>
      <c r="D21" s="391">
        <f>+'Personnel Allocation - Step 1'!F42</f>
        <v>0</v>
      </c>
      <c r="E21" s="315">
        <f t="shared" si="0"/>
        <v>0</v>
      </c>
      <c r="F21" s="195"/>
      <c r="G21" s="195"/>
      <c r="H21" s="195"/>
      <c r="I21" s="195"/>
      <c r="J21" s="195"/>
      <c r="K21" s="195"/>
      <c r="L21" s="195"/>
      <c r="M21" s="195"/>
    </row>
    <row r="22" spans="1:13" ht="12" customHeight="1" x14ac:dyDescent="0.2">
      <c r="A22" s="402" t="str">
        <f>IF(ISTEXT('Personnel Allocation - Step 1'!A43),'Personnel Allocation - Step 1'!A43," ")</f>
        <v xml:space="preserve"> </v>
      </c>
      <c r="B22" s="313"/>
      <c r="C22" s="314"/>
      <c r="D22" s="391">
        <f>+'Personnel Allocation - Step 1'!F43</f>
        <v>0</v>
      </c>
      <c r="E22" s="315">
        <f t="shared" si="0"/>
        <v>0</v>
      </c>
      <c r="F22" s="195"/>
      <c r="G22" s="195"/>
      <c r="H22" s="195"/>
      <c r="I22" s="195"/>
      <c r="J22" s="195"/>
      <c r="K22" s="195"/>
      <c r="L22" s="195"/>
      <c r="M22" s="195"/>
    </row>
    <row r="23" spans="1:13" ht="12" customHeight="1" x14ac:dyDescent="0.2">
      <c r="A23" s="402" t="str">
        <f>IF(ISTEXT('Personnel Allocation - Step 1'!A44),'Personnel Allocation - Step 1'!A44," ")</f>
        <v xml:space="preserve"> </v>
      </c>
      <c r="B23" s="313"/>
      <c r="C23" s="314"/>
      <c r="D23" s="391">
        <f>+'Personnel Allocation - Step 1'!F44</f>
        <v>0</v>
      </c>
      <c r="E23" s="315">
        <f t="shared" si="0"/>
        <v>0</v>
      </c>
      <c r="F23" s="195"/>
      <c r="G23" s="195"/>
      <c r="H23" s="195"/>
      <c r="I23" s="195"/>
      <c r="J23" s="195"/>
      <c r="K23" s="195"/>
      <c r="L23" s="195"/>
      <c r="M23" s="195"/>
    </row>
    <row r="24" spans="1:13" ht="12" customHeight="1" x14ac:dyDescent="0.2">
      <c r="A24" s="402" t="str">
        <f>IF(ISTEXT('Personnel Allocation - Step 1'!A45),'Personnel Allocation - Step 1'!A45," ")</f>
        <v xml:space="preserve"> </v>
      </c>
      <c r="B24" s="313"/>
      <c r="C24" s="314"/>
      <c r="D24" s="391">
        <f>+'Personnel Allocation - Step 1'!F45</f>
        <v>0</v>
      </c>
      <c r="E24" s="315">
        <f t="shared" si="0"/>
        <v>0</v>
      </c>
      <c r="F24" s="195"/>
      <c r="G24" s="195"/>
      <c r="H24" s="195"/>
      <c r="I24" s="195"/>
      <c r="J24" s="195"/>
      <c r="K24" s="195"/>
      <c r="L24" s="195"/>
      <c r="M24" s="195"/>
    </row>
    <row r="25" spans="1:13" ht="12" customHeight="1" x14ac:dyDescent="0.2">
      <c r="A25" s="402" t="str">
        <f>IF(ISTEXT('Personnel Allocation - Step 1'!A46),'Personnel Allocation - Step 1'!A46," ")</f>
        <v xml:space="preserve"> </v>
      </c>
      <c r="B25" s="313"/>
      <c r="C25" s="314"/>
      <c r="D25" s="391">
        <f>+'Personnel Allocation - Step 1'!F46</f>
        <v>0</v>
      </c>
      <c r="E25" s="315">
        <f t="shared" si="0"/>
        <v>0</v>
      </c>
      <c r="F25" s="195"/>
      <c r="G25" s="195"/>
      <c r="H25" s="195"/>
      <c r="I25" s="195"/>
      <c r="J25" s="195"/>
      <c r="K25" s="195"/>
      <c r="L25" s="195"/>
      <c r="M25" s="195"/>
    </row>
    <row r="26" spans="1:13" ht="12" customHeight="1" x14ac:dyDescent="0.2">
      <c r="A26" s="402" t="str">
        <f>IF(ISTEXT('Personnel Allocation - Step 1'!A47),'Personnel Allocation - Step 1'!A47," ")</f>
        <v xml:space="preserve"> </v>
      </c>
      <c r="B26" s="313"/>
      <c r="C26" s="314"/>
      <c r="D26" s="391">
        <f>+'Personnel Allocation - Step 1'!F47</f>
        <v>0</v>
      </c>
      <c r="E26" s="315">
        <f t="shared" si="0"/>
        <v>0</v>
      </c>
      <c r="F26" s="195"/>
      <c r="G26" s="195"/>
      <c r="H26" s="195"/>
      <c r="I26" s="195"/>
      <c r="J26" s="195"/>
      <c r="K26" s="195"/>
      <c r="L26" s="195"/>
      <c r="M26" s="195"/>
    </row>
    <row r="27" spans="1:13" ht="12" customHeight="1" x14ac:dyDescent="0.2">
      <c r="A27" s="402" t="str">
        <f>IF(ISTEXT('Personnel Allocation - Step 1'!A48),'Personnel Allocation - Step 1'!A48," ")</f>
        <v xml:space="preserve"> </v>
      </c>
      <c r="B27" s="313"/>
      <c r="C27" s="314"/>
      <c r="D27" s="391">
        <f>+'Personnel Allocation - Step 1'!F48</f>
        <v>0</v>
      </c>
      <c r="E27" s="315">
        <f t="shared" si="0"/>
        <v>0</v>
      </c>
      <c r="F27" s="195"/>
      <c r="G27" s="195"/>
      <c r="H27" s="195"/>
      <c r="I27" s="195"/>
      <c r="J27" s="195"/>
      <c r="K27" s="195"/>
      <c r="L27" s="195"/>
      <c r="M27" s="195"/>
    </row>
    <row r="28" spans="1:13" ht="12" customHeight="1" x14ac:dyDescent="0.2">
      <c r="A28" s="402" t="str">
        <f>IF(ISTEXT('Personnel Allocation - Step 1'!A49),'Personnel Allocation - Step 1'!A49," ")</f>
        <v xml:space="preserve"> </v>
      </c>
      <c r="B28" s="313"/>
      <c r="C28" s="314"/>
      <c r="D28" s="391">
        <f>+'Personnel Allocation - Step 1'!F49</f>
        <v>0</v>
      </c>
      <c r="E28" s="315">
        <f t="shared" si="0"/>
        <v>0</v>
      </c>
      <c r="F28" s="195"/>
      <c r="G28" s="195"/>
      <c r="H28" s="195"/>
      <c r="I28" s="195"/>
      <c r="J28" s="195"/>
      <c r="K28" s="195"/>
      <c r="L28" s="195"/>
      <c r="M28" s="195"/>
    </row>
    <row r="29" spans="1:13" ht="27.75" customHeight="1" thickBot="1" x14ac:dyDescent="0.25">
      <c r="A29" s="487" t="s">
        <v>252</v>
      </c>
      <c r="B29" s="285"/>
      <c r="C29" s="288"/>
      <c r="D29" s="396"/>
      <c r="E29" s="397"/>
      <c r="F29" s="195"/>
      <c r="G29" s="195"/>
      <c r="H29" s="195"/>
      <c r="I29" s="195"/>
      <c r="J29" s="195"/>
      <c r="K29" s="195"/>
      <c r="L29" s="195"/>
      <c r="M29" s="195"/>
    </row>
    <row r="30" spans="1:13" ht="14.1" customHeight="1" thickBot="1" x14ac:dyDescent="0.25">
      <c r="A30" s="403" t="s">
        <v>176</v>
      </c>
      <c r="B30" s="394">
        <f>ROUND((SUM(B5:B12)*$B$29),0)</f>
        <v>0</v>
      </c>
      <c r="C30" s="395">
        <f>ROUND((SUM(C13:C20)*$C$29),0)</f>
        <v>0</v>
      </c>
      <c r="D30" s="392"/>
      <c r="E30" s="417">
        <f>SUM(B30:D30)</f>
        <v>0</v>
      </c>
      <c r="F30" s="195"/>
      <c r="G30" s="195"/>
      <c r="H30" s="195"/>
      <c r="I30" s="195"/>
      <c r="J30" s="195"/>
      <c r="K30" s="195"/>
      <c r="L30" s="195"/>
      <c r="M30" s="195"/>
    </row>
    <row r="31" spans="1:13" ht="6.75" customHeight="1" thickBot="1" x14ac:dyDescent="0.25">
      <c r="A31" s="436"/>
      <c r="B31" s="394"/>
      <c r="C31" s="395"/>
      <c r="D31" s="392"/>
      <c r="E31" s="435"/>
      <c r="F31" s="195"/>
      <c r="G31" s="195"/>
      <c r="H31" s="195"/>
      <c r="I31" s="195"/>
      <c r="J31" s="195"/>
      <c r="K31" s="195"/>
      <c r="L31" s="195"/>
      <c r="M31" s="195"/>
    </row>
    <row r="32" spans="1:13" ht="14.1" customHeight="1" thickBot="1" x14ac:dyDescent="0.25">
      <c r="A32" s="404" t="s">
        <v>7</v>
      </c>
      <c r="B32" s="394">
        <f>(SUM(B5:B28)+B30)</f>
        <v>0</v>
      </c>
      <c r="C32" s="395">
        <f>(SUM(C5:C28)+C30)</f>
        <v>0</v>
      </c>
      <c r="D32" s="392">
        <f>(SUM(D5:D28)+D30)</f>
        <v>0</v>
      </c>
      <c r="E32" s="316">
        <f>(SUM(E5:E28)+E30)</f>
        <v>0</v>
      </c>
      <c r="F32" s="195"/>
      <c r="G32" s="195"/>
      <c r="H32" s="195"/>
      <c r="I32" s="195"/>
      <c r="J32" s="195"/>
      <c r="K32" s="195"/>
      <c r="L32" s="195"/>
      <c r="M32" s="195"/>
    </row>
    <row r="33" spans="1:13" s="196" customFormat="1" ht="12" customHeight="1" thickBot="1" x14ac:dyDescent="0.25">
      <c r="A33" s="405"/>
      <c r="B33" s="286"/>
      <c r="C33" s="289"/>
      <c r="D33" s="286"/>
      <c r="E33" s="254"/>
      <c r="F33" s="197"/>
      <c r="G33" s="197"/>
      <c r="H33" s="197"/>
      <c r="I33" s="197"/>
      <c r="J33" s="197"/>
      <c r="K33" s="197"/>
      <c r="L33" s="197"/>
      <c r="M33" s="197"/>
    </row>
    <row r="34" spans="1:13" ht="54" customHeight="1" thickBot="1" x14ac:dyDescent="0.25">
      <c r="A34" s="406" t="s">
        <v>220</v>
      </c>
      <c r="C34" s="450" t="s">
        <v>195</v>
      </c>
      <c r="D34" s="561" t="s">
        <v>166</v>
      </c>
      <c r="E34" s="562"/>
      <c r="F34" s="195"/>
      <c r="G34" s="195"/>
      <c r="H34" s="195"/>
      <c r="I34" s="195"/>
      <c r="J34" s="195"/>
      <c r="K34" s="195"/>
      <c r="L34" s="195"/>
      <c r="M34" s="195"/>
    </row>
    <row r="35" spans="1:13" x14ac:dyDescent="0.2">
      <c r="A35" s="407" t="s">
        <v>219</v>
      </c>
      <c r="B35" s="317"/>
      <c r="C35" s="455"/>
      <c r="D35" s="563"/>
      <c r="E35" s="564"/>
    </row>
    <row r="36" spans="1:13" x14ac:dyDescent="0.2">
      <c r="A36" s="408" t="s">
        <v>212</v>
      </c>
      <c r="B36" s="458"/>
      <c r="C36" s="456"/>
      <c r="D36" s="565"/>
      <c r="E36" s="566"/>
    </row>
    <row r="37" spans="1:13" s="158" customFormat="1" x14ac:dyDescent="0.2">
      <c r="A37" s="408" t="s">
        <v>199</v>
      </c>
      <c r="B37" s="459"/>
      <c r="C37" s="456"/>
      <c r="D37" s="559"/>
      <c r="E37" s="560"/>
    </row>
    <row r="38" spans="1:13" s="158" customFormat="1" x14ac:dyDescent="0.2">
      <c r="A38" s="434" t="s">
        <v>236</v>
      </c>
      <c r="B38" s="459"/>
      <c r="C38" s="320">
        <f>'Schedule A'!D13</f>
        <v>0</v>
      </c>
      <c r="D38" s="559"/>
      <c r="E38" s="560"/>
    </row>
    <row r="39" spans="1:13" s="158" customFormat="1" x14ac:dyDescent="0.2">
      <c r="A39" s="409" t="s">
        <v>10</v>
      </c>
      <c r="B39" s="459"/>
      <c r="C39" s="456"/>
      <c r="D39" s="559"/>
      <c r="E39" s="560"/>
    </row>
    <row r="40" spans="1:13" s="158" customFormat="1" x14ac:dyDescent="0.2">
      <c r="A40" s="410" t="s">
        <v>200</v>
      </c>
      <c r="B40" s="459"/>
      <c r="C40" s="456"/>
      <c r="D40" s="559"/>
      <c r="E40" s="560"/>
    </row>
    <row r="41" spans="1:13" x14ac:dyDescent="0.2">
      <c r="A41" s="409" t="s">
        <v>12</v>
      </c>
      <c r="B41" s="460"/>
      <c r="C41" s="456"/>
      <c r="D41" s="567"/>
      <c r="E41" s="568"/>
    </row>
    <row r="42" spans="1:13" x14ac:dyDescent="0.2">
      <c r="A42" s="408" t="s">
        <v>213</v>
      </c>
      <c r="B42" s="460"/>
      <c r="C42" s="456"/>
      <c r="D42" s="567"/>
      <c r="E42" s="568"/>
    </row>
    <row r="43" spans="1:13" x14ac:dyDescent="0.2">
      <c r="A43" s="410" t="s">
        <v>201</v>
      </c>
      <c r="B43" s="460"/>
      <c r="C43" s="456"/>
      <c r="D43" s="569"/>
      <c r="E43" s="570"/>
    </row>
    <row r="44" spans="1:13" x14ac:dyDescent="0.2">
      <c r="A44" s="408" t="s">
        <v>202</v>
      </c>
      <c r="B44" s="460"/>
      <c r="C44" s="456"/>
      <c r="D44" s="569"/>
      <c r="E44" s="570"/>
    </row>
    <row r="45" spans="1:13" x14ac:dyDescent="0.2">
      <c r="A45" s="411" t="s">
        <v>204</v>
      </c>
      <c r="B45" s="460"/>
      <c r="C45" s="456"/>
      <c r="D45" s="569"/>
      <c r="E45" s="570"/>
    </row>
    <row r="46" spans="1:13" x14ac:dyDescent="0.2">
      <c r="A46" s="408" t="s">
        <v>203</v>
      </c>
      <c r="B46" s="460"/>
      <c r="C46" s="456"/>
      <c r="D46" s="569"/>
      <c r="E46" s="570"/>
    </row>
    <row r="47" spans="1:13" s="158" customFormat="1" x14ac:dyDescent="0.2">
      <c r="A47" s="408" t="s">
        <v>127</v>
      </c>
      <c r="B47" s="461"/>
      <c r="C47" s="456"/>
      <c r="D47" s="571"/>
      <c r="E47" s="572"/>
    </row>
    <row r="48" spans="1:13" s="158" customFormat="1" x14ac:dyDescent="0.2">
      <c r="A48" s="449" t="s">
        <v>235</v>
      </c>
      <c r="B48" s="461"/>
      <c r="C48" s="456"/>
      <c r="D48" s="425"/>
      <c r="E48" s="426"/>
    </row>
    <row r="49" spans="1:7" x14ac:dyDescent="0.2">
      <c r="A49" s="412" t="s">
        <v>13</v>
      </c>
      <c r="B49" s="319"/>
      <c r="C49" s="456"/>
      <c r="D49" s="573"/>
      <c r="E49" s="574"/>
    </row>
    <row r="50" spans="1:7" x14ac:dyDescent="0.2">
      <c r="A50" s="413"/>
      <c r="B50" s="460"/>
      <c r="C50" s="456"/>
      <c r="D50" s="569"/>
      <c r="E50" s="570"/>
    </row>
    <row r="51" spans="1:7" x14ac:dyDescent="0.2">
      <c r="A51" s="413"/>
      <c r="B51" s="460"/>
      <c r="C51" s="456"/>
      <c r="D51" s="569"/>
      <c r="E51" s="570"/>
    </row>
    <row r="52" spans="1:7" x14ac:dyDescent="0.2">
      <c r="A52" s="413"/>
      <c r="B52" s="460"/>
      <c r="C52" s="456"/>
      <c r="D52" s="569"/>
      <c r="E52" s="570"/>
    </row>
    <row r="53" spans="1:7" x14ac:dyDescent="0.2">
      <c r="A53" s="413"/>
      <c r="B53" s="460"/>
      <c r="C53" s="456"/>
      <c r="D53" s="569"/>
      <c r="E53" s="570"/>
    </row>
    <row r="54" spans="1:7" ht="13.5" thickBot="1" x14ac:dyDescent="0.25">
      <c r="A54" s="414"/>
      <c r="B54" s="458"/>
      <c r="C54" s="457"/>
      <c r="D54" s="577"/>
      <c r="E54" s="578"/>
    </row>
    <row r="55" spans="1:7" ht="13.5" thickBot="1" x14ac:dyDescent="0.25">
      <c r="A55" s="415" t="s">
        <v>205</v>
      </c>
      <c r="B55" s="321"/>
      <c r="C55" s="322">
        <f>SUM(C36:C54)</f>
        <v>0</v>
      </c>
      <c r="D55" s="575"/>
      <c r="E55" s="576"/>
    </row>
    <row r="56" spans="1:7" ht="7.5" customHeight="1" x14ac:dyDescent="0.2"/>
    <row r="57" spans="1:7" ht="16.5" customHeight="1" thickBot="1" x14ac:dyDescent="0.25">
      <c r="A57" s="490" t="s">
        <v>263</v>
      </c>
      <c r="B57" s="491"/>
      <c r="C57" s="492">
        <f>E32+C55</f>
        <v>0</v>
      </c>
      <c r="D57" s="491"/>
      <c r="E57" s="491"/>
    </row>
    <row r="58" spans="1:7" ht="17.25" customHeight="1" thickTop="1" x14ac:dyDescent="0.2">
      <c r="A58" s="194"/>
    </row>
    <row r="59" spans="1:7" ht="30.75" customHeight="1" x14ac:dyDescent="0.2">
      <c r="A59" s="194"/>
    </row>
    <row r="60" spans="1:7" x14ac:dyDescent="0.2">
      <c r="A60" s="194"/>
      <c r="G60" s="158"/>
    </row>
    <row r="61" spans="1:7" x14ac:dyDescent="0.2">
      <c r="A61" s="194"/>
    </row>
    <row r="62" spans="1:7" x14ac:dyDescent="0.2">
      <c r="A62" s="194"/>
      <c r="G62" s="158"/>
    </row>
    <row r="63" spans="1:7" x14ac:dyDescent="0.2">
      <c r="A63" s="194"/>
    </row>
    <row r="64" spans="1:7" x14ac:dyDescent="0.2">
      <c r="A64" s="194"/>
    </row>
    <row r="65" spans="1:5" x14ac:dyDescent="0.2">
      <c r="A65" s="194"/>
    </row>
    <row r="66" spans="1:5" x14ac:dyDescent="0.2">
      <c r="A66" s="194"/>
    </row>
    <row r="67" spans="1:5" ht="65.25" customHeight="1" x14ac:dyDescent="0.2">
      <c r="A67" s="194"/>
    </row>
    <row r="68" spans="1:5" x14ac:dyDescent="0.2">
      <c r="A68" s="194"/>
    </row>
    <row r="69" spans="1:5" ht="15.75" customHeight="1" x14ac:dyDescent="0.2">
      <c r="A69" s="194"/>
    </row>
    <row r="70" spans="1:5" x14ac:dyDescent="0.2">
      <c r="A70" s="194"/>
    </row>
    <row r="71" spans="1:5" x14ac:dyDescent="0.2">
      <c r="A71" s="194"/>
    </row>
    <row r="72" spans="1:5" x14ac:dyDescent="0.2">
      <c r="D72" s="199"/>
      <c r="E72" s="199"/>
    </row>
  </sheetData>
  <sheetProtection algorithmName="SHA-512" hashValue="kzcB1OHuq+r5K2FA2qEtDXqMVxLH9rKTvhXMQGYGV/DxcCDBSuc5jmOMI8DNMIdOhaU/0u11gVTzAgPDReMetw==" saltValue="H6Tw9qI5gpbIF6HHM1hIuQ==" spinCount="100000" sheet="1" objects="1" scenarios="1" selectLockedCells="1"/>
  <mergeCells count="23">
    <mergeCell ref="D46:E46"/>
    <mergeCell ref="D47:E47"/>
    <mergeCell ref="D49:E49"/>
    <mergeCell ref="D55:E55"/>
    <mergeCell ref="D50:E50"/>
    <mergeCell ref="D51:E51"/>
    <mergeCell ref="D52:E52"/>
    <mergeCell ref="D53:E53"/>
    <mergeCell ref="D54:E54"/>
    <mergeCell ref="D41:E41"/>
    <mergeCell ref="D42:E42"/>
    <mergeCell ref="D43:E43"/>
    <mergeCell ref="D44:E44"/>
    <mergeCell ref="D45:E45"/>
    <mergeCell ref="D37:E37"/>
    <mergeCell ref="D38:E38"/>
    <mergeCell ref="D39:E39"/>
    <mergeCell ref="D40:E40"/>
    <mergeCell ref="A1:E1"/>
    <mergeCell ref="A2:E2"/>
    <mergeCell ref="D34:E34"/>
    <mergeCell ref="D35:E35"/>
    <mergeCell ref="D36:E36"/>
  </mergeCells>
  <phoneticPr fontId="7" type="noConversion"/>
  <dataValidations count="2">
    <dataValidation type="whole" operator="greaterThan" allowBlank="1" showInputMessage="1" showErrorMessage="1" error="Please enter a numeric value &gt; 0" sqref="B41:B48 B50:B53 B35:B40" xr:uid="{00000000-0002-0000-0300-000000000000}">
      <formula1>0</formula1>
    </dataValidation>
    <dataValidation type="decimal" allowBlank="1" showInputMessage="1" showErrorMessage="1" error="Cannot exceed 100%" sqref="B29:C29" xr:uid="{00000000-0002-0000-0300-000001000000}">
      <formula1>0</formula1>
      <formula2>1</formula2>
    </dataValidation>
  </dataValidations>
  <pageMargins left="0.5" right="0.09" top="0.51" bottom="1" header="0.19" footer="0.5"/>
  <pageSetup orientation="portrait" horizontalDpi="4294967292" verticalDpi="4294967292" r:id="rId1"/>
  <headerFooter alignWithMargins="0">
    <oddFooter>&amp;A</oddFooter>
  </headerFooter>
  <rowBreaks count="2" manualBreakCount="2">
    <brk id="32" max="16383" man="1"/>
    <brk id="55" max="16383" man="1"/>
  </rowBreaks>
  <ignoredErrors>
    <ignoredError sqref="A20 A12 A5:A7 A13 A8:A10 A14:A18" emptyCellReference="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6"/>
  <sheetViews>
    <sheetView topLeftCell="A7" workbookViewId="0">
      <selection activeCell="C14" sqref="C14:C15"/>
    </sheetView>
  </sheetViews>
  <sheetFormatPr defaultRowHeight="12.75" x14ac:dyDescent="0.2"/>
  <cols>
    <col min="1" max="1" width="33.85546875" customWidth="1"/>
    <col min="2" max="3" width="15.7109375" customWidth="1"/>
    <col min="4" max="4" width="15.5703125" customWidth="1"/>
    <col min="5" max="5" width="19.28515625" customWidth="1"/>
  </cols>
  <sheetData>
    <row r="1" spans="1:5" ht="23.25" x14ac:dyDescent="0.35">
      <c r="A1" s="585" t="s">
        <v>274</v>
      </c>
      <c r="B1" s="586"/>
      <c r="C1" s="586"/>
      <c r="D1" s="586"/>
      <c r="E1" s="587"/>
    </row>
    <row r="2" spans="1:5" ht="73.5" customHeight="1" x14ac:dyDescent="0.35">
      <c r="A2" s="462" t="s">
        <v>211</v>
      </c>
      <c r="B2" s="249"/>
      <c r="C2" s="463">
        <f>SUM('Project Costs - Step 2 (2 pgs)'!E32+'Project Costs - Step 2 (2 pgs)'!C55)*B2</f>
        <v>0</v>
      </c>
      <c r="D2" s="581" t="s">
        <v>256</v>
      </c>
      <c r="E2" s="582"/>
    </row>
    <row r="3" spans="1:5" ht="23.25" x14ac:dyDescent="0.35">
      <c r="A3" s="464"/>
      <c r="B3" s="465"/>
      <c r="C3" s="465"/>
      <c r="D3" s="465"/>
      <c r="E3" s="466"/>
    </row>
    <row r="4" spans="1:5" ht="15.75" x14ac:dyDescent="0.25">
      <c r="A4" s="467" t="s">
        <v>205</v>
      </c>
      <c r="B4" s="468"/>
      <c r="C4" s="469">
        <f>'Project Costs - Step 2 (2 pgs)'!C57</f>
        <v>0</v>
      </c>
      <c r="D4" s="583"/>
      <c r="E4" s="584"/>
    </row>
    <row r="5" spans="1:5" ht="15" x14ac:dyDescent="0.2">
      <c r="A5" s="470"/>
      <c r="B5" s="468"/>
      <c r="C5" s="469"/>
      <c r="D5" s="590" t="s">
        <v>166</v>
      </c>
      <c r="E5" s="591"/>
    </row>
    <row r="6" spans="1:5" ht="61.5" customHeight="1" x14ac:dyDescent="0.2">
      <c r="A6" s="471" t="s">
        <v>238</v>
      </c>
      <c r="B6" s="468"/>
      <c r="C6" s="256"/>
      <c r="D6" s="588" t="s">
        <v>239</v>
      </c>
      <c r="E6" s="589"/>
    </row>
    <row r="7" spans="1:5" ht="44.25" customHeight="1" x14ac:dyDescent="0.2">
      <c r="A7" s="471" t="s">
        <v>206</v>
      </c>
      <c r="B7" s="468"/>
      <c r="C7" s="256"/>
      <c r="D7" s="588" t="s">
        <v>255</v>
      </c>
      <c r="E7" s="589"/>
    </row>
    <row r="8" spans="1:5" ht="61.5" customHeight="1" x14ac:dyDescent="0.2">
      <c r="A8" s="471" t="s">
        <v>207</v>
      </c>
      <c r="B8" s="468"/>
      <c r="C8" s="256"/>
      <c r="D8" s="588" t="s">
        <v>240</v>
      </c>
      <c r="E8" s="589"/>
    </row>
    <row r="9" spans="1:5" ht="48.75" customHeight="1" x14ac:dyDescent="0.2">
      <c r="A9" s="471" t="s">
        <v>237</v>
      </c>
      <c r="B9" s="468"/>
      <c r="C9" s="469">
        <f>'Project Costs - Step 2 (2 pgs)'!C38</f>
        <v>0</v>
      </c>
      <c r="D9" s="588" t="s">
        <v>241</v>
      </c>
      <c r="E9" s="589"/>
    </row>
    <row r="10" spans="1:5" ht="35.25" customHeight="1" x14ac:dyDescent="0.2">
      <c r="A10" s="471" t="s">
        <v>208</v>
      </c>
      <c r="B10" s="468"/>
      <c r="C10" s="256"/>
      <c r="D10" s="588" t="s">
        <v>242</v>
      </c>
      <c r="E10" s="589"/>
    </row>
    <row r="11" spans="1:5" ht="40.5" customHeight="1" x14ac:dyDescent="0.2">
      <c r="A11" s="471" t="s">
        <v>209</v>
      </c>
      <c r="B11" s="468"/>
      <c r="C11" s="256"/>
      <c r="D11" s="588" t="s">
        <v>257</v>
      </c>
      <c r="E11" s="589"/>
    </row>
    <row r="12" spans="1:5" ht="40.5" customHeight="1" x14ac:dyDescent="0.2">
      <c r="A12" s="471" t="s">
        <v>216</v>
      </c>
      <c r="B12" s="468"/>
      <c r="C12" s="256"/>
      <c r="D12" s="588" t="s">
        <v>243</v>
      </c>
      <c r="E12" s="589"/>
    </row>
    <row r="13" spans="1:5" ht="15" x14ac:dyDescent="0.2">
      <c r="A13" s="472"/>
      <c r="B13" s="468"/>
      <c r="C13" s="256"/>
      <c r="D13" s="583"/>
      <c r="E13" s="584"/>
    </row>
    <row r="14" spans="1:5" ht="33.75" customHeight="1" x14ac:dyDescent="0.25">
      <c r="A14" s="467" t="s">
        <v>210</v>
      </c>
      <c r="B14" s="468"/>
      <c r="C14" s="473">
        <f>C4-(C6+C7+C8+C9+C10+C11+C12)</f>
        <v>0</v>
      </c>
      <c r="D14" s="583" t="s">
        <v>258</v>
      </c>
      <c r="E14" s="584"/>
    </row>
    <row r="15" spans="1:5" ht="45" customHeight="1" thickBot="1" x14ac:dyDescent="0.3">
      <c r="A15" s="467" t="s">
        <v>246</v>
      </c>
      <c r="B15" s="468"/>
      <c r="C15" s="479">
        <f>IF(B2="",ROUND(C14*10%,0), C2)</f>
        <v>0</v>
      </c>
      <c r="D15" s="579" t="s">
        <v>264</v>
      </c>
      <c r="E15" s="580"/>
    </row>
    <row r="16" spans="1:5" ht="16.5" thickTop="1" thickBot="1" x14ac:dyDescent="0.25">
      <c r="A16" s="474"/>
      <c r="B16" s="475"/>
      <c r="C16" s="476"/>
      <c r="D16" s="477"/>
      <c r="E16" s="478"/>
    </row>
  </sheetData>
  <sheetProtection algorithmName="SHA-512" hashValue="x29b+Wa3l3zNszaDArcOhZ0zBSNfzlu/ftlZ/ZHkFdZ0o5VD42HBUoI2LNs1E4GmzLMWW+Wl1cUSnJjfZ/3S8Q==" saltValue="P3MQC4yBEPqjkf2FLDDWhg==" spinCount="100000" sheet="1" objects="1" scenarios="1"/>
  <mergeCells count="14">
    <mergeCell ref="D15:E15"/>
    <mergeCell ref="D2:E2"/>
    <mergeCell ref="D14:E14"/>
    <mergeCell ref="A1:E1"/>
    <mergeCell ref="D9:E9"/>
    <mergeCell ref="D10:E10"/>
    <mergeCell ref="D11:E11"/>
    <mergeCell ref="D13:E13"/>
    <mergeCell ref="D4:E4"/>
    <mergeCell ref="D5:E5"/>
    <mergeCell ref="D12:E12"/>
    <mergeCell ref="D7:E7"/>
    <mergeCell ref="D8:E8"/>
    <mergeCell ref="D6:E6"/>
  </mergeCells>
  <pageMargins left="0.25" right="0.25" top="0.75" bottom="0.75" header="0.3" footer="0.3"/>
  <pageSetup orientation="portrait" r:id="rId1"/>
  <headerFooter>
    <oddFooter>&amp;A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pageSetUpPr fitToPage="1"/>
  </sheetPr>
  <dimension ref="A1:J67"/>
  <sheetViews>
    <sheetView showGridLines="0" topLeftCell="A13" zoomScale="92" zoomScaleNormal="92" workbookViewId="0">
      <selection activeCell="B14" sqref="B14"/>
    </sheetView>
  </sheetViews>
  <sheetFormatPr defaultColWidth="8.85546875" defaultRowHeight="12.75" x14ac:dyDescent="0.2"/>
  <cols>
    <col min="1" max="1" width="29.5703125" style="180" customWidth="1"/>
    <col min="2" max="2" width="13.42578125" style="180" customWidth="1"/>
    <col min="3" max="3" width="12.42578125" style="180" customWidth="1"/>
    <col min="4" max="4" width="13.7109375" style="180" customWidth="1"/>
    <col min="5" max="9" width="12.42578125" style="180" customWidth="1"/>
    <col min="10" max="10" width="8.85546875" style="180"/>
    <col min="11" max="11" width="3.7109375" style="180" customWidth="1"/>
    <col min="12" max="16384" width="8.85546875" style="180"/>
  </cols>
  <sheetData>
    <row r="1" spans="1:9" ht="15.75" x14ac:dyDescent="0.2">
      <c r="A1" s="607" t="s">
        <v>184</v>
      </c>
      <c r="B1" s="607"/>
      <c r="C1" s="607"/>
      <c r="D1" s="607"/>
      <c r="E1" s="607"/>
      <c r="F1" s="607"/>
      <c r="G1" s="607"/>
      <c r="H1" s="607"/>
      <c r="I1" s="607"/>
    </row>
    <row r="2" spans="1:9" ht="15.75" x14ac:dyDescent="0.2">
      <c r="A2" s="607" t="s">
        <v>190</v>
      </c>
      <c r="B2" s="607"/>
      <c r="C2" s="607"/>
      <c r="D2" s="607"/>
      <c r="E2" s="607"/>
      <c r="F2" s="607"/>
      <c r="G2" s="607"/>
      <c r="H2" s="607"/>
      <c r="I2" s="607"/>
    </row>
    <row r="3" spans="1:9" ht="15.75" x14ac:dyDescent="0.2">
      <c r="A3" s="607" t="s">
        <v>310</v>
      </c>
      <c r="B3" s="607"/>
      <c r="C3" s="607"/>
      <c r="D3" s="607"/>
      <c r="E3" s="607"/>
      <c r="F3" s="607"/>
      <c r="G3" s="607"/>
      <c r="H3" s="607"/>
      <c r="I3" s="607"/>
    </row>
    <row r="4" spans="1:9" x14ac:dyDescent="0.2"/>
    <row r="5" spans="1:9" ht="15.75" x14ac:dyDescent="0.25">
      <c r="A5" s="61" t="s">
        <v>1</v>
      </c>
      <c r="B5" s="608"/>
      <c r="C5" s="609"/>
      <c r="D5" s="606"/>
      <c r="E5" s="201"/>
      <c r="F5" s="201"/>
      <c r="G5" s="201"/>
      <c r="H5" s="201"/>
      <c r="I5" s="201"/>
    </row>
    <row r="6" spans="1:9" ht="15.75" x14ac:dyDescent="0.25">
      <c r="A6" s="61" t="s">
        <v>2</v>
      </c>
      <c r="B6" s="608"/>
      <c r="C6" s="609"/>
      <c r="D6" s="606"/>
      <c r="E6" s="201"/>
      <c r="F6" s="201"/>
      <c r="G6" s="201"/>
      <c r="H6" s="201"/>
      <c r="I6" s="201"/>
    </row>
    <row r="7" spans="1:9" ht="15.75" x14ac:dyDescent="0.25">
      <c r="A7" s="61" t="s">
        <v>57</v>
      </c>
      <c r="B7" s="604" t="s">
        <v>183</v>
      </c>
      <c r="C7" s="605"/>
      <c r="D7" s="606"/>
      <c r="E7" s="201"/>
      <c r="F7" s="201"/>
      <c r="G7" s="201"/>
      <c r="H7" s="201"/>
      <c r="I7" s="201"/>
    </row>
    <row r="8" spans="1:9" ht="13.5" thickBot="1" x14ac:dyDescent="0.25">
      <c r="D8" s="201"/>
      <c r="E8" s="201"/>
      <c r="F8" s="201"/>
      <c r="G8" s="201"/>
      <c r="H8" s="201"/>
      <c r="I8" s="201"/>
    </row>
    <row r="9" spans="1:9" ht="13.5" customHeight="1" thickTop="1" x14ac:dyDescent="0.2">
      <c r="A9" s="595" t="s">
        <v>172</v>
      </c>
      <c r="B9" s="597" t="s">
        <v>48</v>
      </c>
      <c r="C9" s="598"/>
      <c r="D9" s="599" t="s">
        <v>5</v>
      </c>
      <c r="E9" s="601" t="s">
        <v>30</v>
      </c>
      <c r="F9" s="602"/>
      <c r="G9" s="602"/>
      <c r="H9" s="602"/>
      <c r="I9" s="603"/>
    </row>
    <row r="10" spans="1:9" ht="38.25" customHeight="1" thickBot="1" x14ac:dyDescent="0.25">
      <c r="A10" s="596"/>
      <c r="B10" s="54" t="s">
        <v>40</v>
      </c>
      <c r="C10" s="55" t="s">
        <v>4</v>
      </c>
      <c r="D10" s="600"/>
      <c r="E10" s="202"/>
      <c r="F10" s="203"/>
      <c r="G10" s="203"/>
      <c r="H10" s="203"/>
      <c r="I10" s="203"/>
    </row>
    <row r="11" spans="1:9" ht="13.5" customHeight="1" x14ac:dyDescent="0.2">
      <c r="A11" s="163" t="s">
        <v>175</v>
      </c>
      <c r="B11" s="323"/>
      <c r="C11" s="324"/>
      <c r="D11" s="325"/>
      <c r="E11" s="326"/>
      <c r="F11" s="323"/>
      <c r="G11" s="323"/>
      <c r="H11" s="323"/>
      <c r="I11" s="323"/>
    </row>
    <row r="12" spans="1:9" ht="26.1" customHeight="1" x14ac:dyDescent="0.2">
      <c r="A12" s="204" t="str">
        <f>IF(ISTEXT('Personnel Allocation - Step 1'!A18),'Personnel Allocation - Step 1'!A18," ")</f>
        <v>Total Personnel with Full Benefits</v>
      </c>
      <c r="B12" s="498"/>
      <c r="C12" s="499">
        <f>IF(+D12-B12&lt;0,"ERROR &gt; Total Project",D12-B12)</f>
        <v>0</v>
      </c>
      <c r="D12" s="338">
        <f>+'Personnel Allocation - Step 1'!F18</f>
        <v>0</v>
      </c>
      <c r="E12" s="373">
        <f>IF(D12-F12-G12-H12-I12&lt;0,"MIS Totals &gt; Project Cost",(D12-F12-G12-H12-I12))</f>
        <v>0</v>
      </c>
      <c r="F12" s="250"/>
      <c r="G12" s="250"/>
      <c r="H12" s="250"/>
      <c r="I12" s="250"/>
    </row>
    <row r="13" spans="1:9" ht="26.1" customHeight="1" x14ac:dyDescent="0.2">
      <c r="A13" s="204" t="str">
        <f>IF(ISTEXT('Personnel Allocation - Step 1'!A34),'Personnel Allocation - Step 1'!A34," ")</f>
        <v>Total Personnel Without Full Benefits</v>
      </c>
      <c r="B13" s="498"/>
      <c r="C13" s="499">
        <f>IF(+D13-B13&lt;0,"ERROR &gt; Total Project",D13-B13)</f>
        <v>0</v>
      </c>
      <c r="D13" s="338">
        <f>+'Personnel Allocation - Step 1'!F34</f>
        <v>0</v>
      </c>
      <c r="E13" s="373">
        <f>IF(D13-F13-G13-H13-I13&lt;0,"MIS Totals &gt; Project Cost",(D13-F13-G13-H13-I13))</f>
        <v>0</v>
      </c>
      <c r="F13" s="250"/>
      <c r="G13" s="250"/>
      <c r="H13" s="250"/>
      <c r="I13" s="250"/>
    </row>
    <row r="14" spans="1:9" ht="26.1" customHeight="1" x14ac:dyDescent="0.2">
      <c r="A14" s="204" t="str">
        <f>IF(ISTEXT('Personnel Allocation - Step 1'!A50),'Personnel Allocation - Step 1'!A50," ")</f>
        <v>Total Volunteers, In-Kind Personnel, and Contractors</v>
      </c>
      <c r="B14" s="498"/>
      <c r="C14" s="499">
        <f>IF(+D14-B14&lt;0,"ERROR &gt; Total Project",D14-B14)</f>
        <v>0</v>
      </c>
      <c r="D14" s="338">
        <f>+'Personnel Allocation - Step 1'!F50</f>
        <v>0</v>
      </c>
      <c r="E14" s="373">
        <f>IF(D14-F14-G14-H14-I14&lt;0,"MIS Totals &gt; Project Cost",(D14-F14-G14-H14-I14))</f>
        <v>0</v>
      </c>
      <c r="F14" s="375"/>
      <c r="G14" s="376"/>
      <c r="H14" s="250"/>
      <c r="I14" s="250"/>
    </row>
    <row r="15" spans="1:9" ht="21" customHeight="1" x14ac:dyDescent="0.2">
      <c r="A15" s="205" t="s">
        <v>177</v>
      </c>
      <c r="B15" s="498"/>
      <c r="C15" s="499">
        <f>IF(+D15-B15&lt;0,"ERROR &gt; Total Project",D15-B15)</f>
        <v>0</v>
      </c>
      <c r="D15" s="374">
        <f>'Project Costs - Step 2 (2 pgs)'!E30</f>
        <v>0</v>
      </c>
      <c r="E15" s="373">
        <f>IF(D15-F15-G15-H15-I15&lt;0,"MIS Totals &gt; Project Cost",(D15-F15-G15-H15-I15))</f>
        <v>0</v>
      </c>
      <c r="F15" s="375"/>
      <c r="G15" s="376"/>
      <c r="H15" s="250"/>
      <c r="I15" s="250"/>
    </row>
    <row r="16" spans="1:9" x14ac:dyDescent="0.2">
      <c r="A16" s="327" t="s">
        <v>7</v>
      </c>
      <c r="B16" s="500">
        <f t="shared" ref="B16:I16" si="0">SUM(B12:B15)</f>
        <v>0</v>
      </c>
      <c r="C16" s="501">
        <f t="shared" si="0"/>
        <v>0</v>
      </c>
      <c r="D16" s="330">
        <f t="shared" si="0"/>
        <v>0</v>
      </c>
      <c r="E16" s="482">
        <f>IF(D16-F16-G16-H16-I16&lt;0,"MIS Totals &gt; Project Cost",(D16-F16-G16-H16-I16))</f>
        <v>0</v>
      </c>
      <c r="F16" s="328">
        <f t="shared" si="0"/>
        <v>0</v>
      </c>
      <c r="G16" s="328">
        <f t="shared" si="0"/>
        <v>0</v>
      </c>
      <c r="H16" s="328">
        <f t="shared" si="0"/>
        <v>0</v>
      </c>
      <c r="I16" s="328">
        <f t="shared" si="0"/>
        <v>0</v>
      </c>
    </row>
    <row r="17" spans="1:9" x14ac:dyDescent="0.2">
      <c r="A17" s="327"/>
      <c r="B17" s="500"/>
      <c r="C17" s="502"/>
      <c r="D17" s="330"/>
      <c r="E17" s="333"/>
      <c r="F17" s="328"/>
      <c r="G17" s="328"/>
      <c r="H17" s="328"/>
      <c r="I17" s="328"/>
    </row>
    <row r="18" spans="1:9" x14ac:dyDescent="0.2">
      <c r="A18" s="243" t="s">
        <v>212</v>
      </c>
      <c r="B18" s="503"/>
      <c r="C18" s="504">
        <f t="shared" ref="C18:C36" si="1">IF(+D18-B18&lt;0,"ERROR &gt; Total Project",D18-B18)</f>
        <v>0</v>
      </c>
      <c r="D18" s="338">
        <f>'Project Costs - Step 2 (2 pgs)'!C36</f>
        <v>0</v>
      </c>
      <c r="E18" s="335">
        <f>IF(D18-F18-G18-H18-I18&lt;0,"MIS Totals &gt; Project Cost",(D18-F18-G18-H18-I18))</f>
        <v>0</v>
      </c>
      <c r="F18" s="255"/>
      <c r="G18" s="255"/>
      <c r="H18" s="255"/>
      <c r="I18" s="255"/>
    </row>
    <row r="19" spans="1:9" x14ac:dyDescent="0.2">
      <c r="A19" s="243" t="s">
        <v>199</v>
      </c>
      <c r="B19" s="503"/>
      <c r="C19" s="504">
        <f t="shared" si="1"/>
        <v>0</v>
      </c>
      <c r="D19" s="334">
        <f>'Project Costs - Step 2 (2 pgs)'!C37</f>
        <v>0</v>
      </c>
      <c r="E19" s="335">
        <f t="shared" ref="E19:E38" si="2">IF(D19-F19-G19-H19-I19&lt;0,"MIS Totals &gt; Project Cost",(D19-F19-G19-H19-I19))</f>
        <v>0</v>
      </c>
      <c r="F19" s="255"/>
      <c r="G19" s="255"/>
      <c r="H19" s="255"/>
      <c r="I19" s="255"/>
    </row>
    <row r="20" spans="1:9" x14ac:dyDescent="0.2">
      <c r="A20" s="198" t="s">
        <v>9</v>
      </c>
      <c r="B20" s="503"/>
      <c r="C20" s="504">
        <f t="shared" si="1"/>
        <v>0</v>
      </c>
      <c r="D20" s="334">
        <f>'Project Costs - Step 2 (2 pgs)'!C38</f>
        <v>0</v>
      </c>
      <c r="E20" s="335">
        <f t="shared" si="2"/>
        <v>0</v>
      </c>
      <c r="F20" s="255"/>
      <c r="G20" s="255"/>
      <c r="H20" s="255"/>
      <c r="I20" s="255"/>
    </row>
    <row r="21" spans="1:9" x14ac:dyDescent="0.2">
      <c r="A21" s="198" t="s">
        <v>10</v>
      </c>
      <c r="B21" s="503"/>
      <c r="C21" s="504">
        <f t="shared" si="1"/>
        <v>0</v>
      </c>
      <c r="D21" s="334">
        <f>'Project Costs - Step 2 (2 pgs)'!C39</f>
        <v>0</v>
      </c>
      <c r="E21" s="335">
        <f t="shared" si="2"/>
        <v>0</v>
      </c>
      <c r="F21" s="255"/>
      <c r="G21" s="255"/>
      <c r="H21" s="255"/>
      <c r="I21" s="255"/>
    </row>
    <row r="22" spans="1:9" x14ac:dyDescent="0.2">
      <c r="A22" s="246" t="s">
        <v>200</v>
      </c>
      <c r="B22" s="503"/>
      <c r="C22" s="504">
        <f t="shared" si="1"/>
        <v>0</v>
      </c>
      <c r="D22" s="334">
        <f>'Project Costs - Step 2 (2 pgs)'!C40</f>
        <v>0</v>
      </c>
      <c r="E22" s="335">
        <f t="shared" si="2"/>
        <v>0</v>
      </c>
      <c r="F22" s="255"/>
      <c r="G22" s="255"/>
      <c r="H22" s="255"/>
      <c r="I22" s="255"/>
    </row>
    <row r="23" spans="1:9" x14ac:dyDescent="0.2">
      <c r="A23" s="198" t="s">
        <v>12</v>
      </c>
      <c r="B23" s="503"/>
      <c r="C23" s="504">
        <f t="shared" si="1"/>
        <v>0</v>
      </c>
      <c r="D23" s="334">
        <f>'Project Costs - Step 2 (2 pgs)'!C41</f>
        <v>0</v>
      </c>
      <c r="E23" s="335">
        <f t="shared" si="2"/>
        <v>0</v>
      </c>
      <c r="F23" s="255"/>
      <c r="G23" s="255"/>
      <c r="H23" s="255"/>
      <c r="I23" s="255"/>
    </row>
    <row r="24" spans="1:9" x14ac:dyDescent="0.2">
      <c r="A24" s="243" t="s">
        <v>213</v>
      </c>
      <c r="B24" s="503"/>
      <c r="C24" s="504">
        <f t="shared" si="1"/>
        <v>0</v>
      </c>
      <c r="D24" s="334">
        <f>'Project Costs - Step 2 (2 pgs)'!C42</f>
        <v>0</v>
      </c>
      <c r="E24" s="335">
        <f t="shared" si="2"/>
        <v>0</v>
      </c>
      <c r="F24" s="255"/>
      <c r="G24" s="255"/>
      <c r="H24" s="255"/>
      <c r="I24" s="255"/>
    </row>
    <row r="25" spans="1:9" x14ac:dyDescent="0.2">
      <c r="A25" s="246" t="s">
        <v>201</v>
      </c>
      <c r="B25" s="503"/>
      <c r="C25" s="504">
        <f t="shared" si="1"/>
        <v>0</v>
      </c>
      <c r="D25" s="334">
        <f>'Project Costs - Step 2 (2 pgs)'!C43</f>
        <v>0</v>
      </c>
      <c r="E25" s="335">
        <f t="shared" si="2"/>
        <v>0</v>
      </c>
      <c r="F25" s="255"/>
      <c r="G25" s="255"/>
      <c r="H25" s="255"/>
      <c r="I25" s="255"/>
    </row>
    <row r="26" spans="1:9" x14ac:dyDescent="0.2">
      <c r="A26" s="243" t="s">
        <v>202</v>
      </c>
      <c r="B26" s="503"/>
      <c r="C26" s="504">
        <f t="shared" si="1"/>
        <v>0</v>
      </c>
      <c r="D26" s="334">
        <f>'Project Costs - Step 2 (2 pgs)'!C44</f>
        <v>0</v>
      </c>
      <c r="E26" s="335">
        <f t="shared" si="2"/>
        <v>0</v>
      </c>
      <c r="F26" s="255"/>
      <c r="G26" s="255"/>
      <c r="H26" s="255"/>
      <c r="I26" s="255"/>
    </row>
    <row r="27" spans="1:9" x14ac:dyDescent="0.2">
      <c r="A27" s="244" t="s">
        <v>204</v>
      </c>
      <c r="B27" s="503"/>
      <c r="C27" s="504">
        <f t="shared" si="1"/>
        <v>0</v>
      </c>
      <c r="D27" s="334">
        <f>'Project Costs - Step 2 (2 pgs)'!C45</f>
        <v>0</v>
      </c>
      <c r="E27" s="335">
        <f t="shared" si="2"/>
        <v>0</v>
      </c>
      <c r="F27" s="255"/>
      <c r="G27" s="255"/>
      <c r="H27" s="255"/>
      <c r="I27" s="255"/>
    </row>
    <row r="28" spans="1:9" x14ac:dyDescent="0.2">
      <c r="A28" s="243" t="s">
        <v>203</v>
      </c>
      <c r="B28" s="503"/>
      <c r="C28" s="504">
        <f t="shared" si="1"/>
        <v>0</v>
      </c>
      <c r="D28" s="334">
        <f>'Project Costs - Step 2 (2 pgs)'!C46</f>
        <v>0</v>
      </c>
      <c r="E28" s="335">
        <f t="shared" si="2"/>
        <v>0</v>
      </c>
      <c r="F28" s="255"/>
      <c r="G28" s="255"/>
      <c r="H28" s="255"/>
      <c r="I28" s="255"/>
    </row>
    <row r="29" spans="1:9" x14ac:dyDescent="0.2">
      <c r="A29" s="243" t="s">
        <v>127</v>
      </c>
      <c r="B29" s="503"/>
      <c r="C29" s="504">
        <f t="shared" si="1"/>
        <v>0</v>
      </c>
      <c r="D29" s="334">
        <f>'Project Costs - Step 2 (2 pgs)'!C47</f>
        <v>0</v>
      </c>
      <c r="E29" s="335">
        <f t="shared" si="2"/>
        <v>0</v>
      </c>
      <c r="F29" s="255"/>
      <c r="G29" s="255"/>
      <c r="H29" s="255"/>
      <c r="I29" s="255"/>
    </row>
    <row r="30" spans="1:9" x14ac:dyDescent="0.2">
      <c r="A30" s="480" t="s">
        <v>235</v>
      </c>
      <c r="B30" s="503"/>
      <c r="C30" s="504">
        <f t="shared" si="1"/>
        <v>0</v>
      </c>
      <c r="D30" s="334">
        <f>'Project Costs - Step 2 (2 pgs)'!C48</f>
        <v>0</v>
      </c>
      <c r="E30" s="335">
        <f t="shared" si="2"/>
        <v>0</v>
      </c>
      <c r="F30" s="255"/>
      <c r="G30" s="255"/>
      <c r="H30" s="255"/>
      <c r="I30" s="255"/>
    </row>
    <row r="31" spans="1:9" x14ac:dyDescent="0.2">
      <c r="A31" s="318" t="s">
        <v>13</v>
      </c>
      <c r="B31" s="505"/>
      <c r="C31" s="504"/>
      <c r="D31" s="334"/>
      <c r="E31" s="335"/>
      <c r="F31" s="339"/>
      <c r="G31" s="339"/>
      <c r="H31" s="339"/>
      <c r="I31" s="339"/>
    </row>
    <row r="32" spans="1:9" x14ac:dyDescent="0.2">
      <c r="A32" s="481"/>
      <c r="B32" s="503"/>
      <c r="C32" s="504">
        <f t="shared" si="1"/>
        <v>0</v>
      </c>
      <c r="D32" s="334">
        <f>'Project Costs - Step 2 (2 pgs)'!C50</f>
        <v>0</v>
      </c>
      <c r="E32" s="335">
        <f t="shared" si="2"/>
        <v>0</v>
      </c>
      <c r="F32" s="255"/>
      <c r="G32" s="255"/>
      <c r="H32" s="255"/>
      <c r="I32" s="255"/>
    </row>
    <row r="33" spans="1:10" x14ac:dyDescent="0.2">
      <c r="A33" s="481"/>
      <c r="B33" s="503"/>
      <c r="C33" s="504">
        <f t="shared" si="1"/>
        <v>0</v>
      </c>
      <c r="D33" s="334">
        <f>'Project Costs - Step 2 (2 pgs)'!C51</f>
        <v>0</v>
      </c>
      <c r="E33" s="335">
        <f t="shared" si="2"/>
        <v>0</v>
      </c>
      <c r="F33" s="255"/>
      <c r="G33" s="255"/>
      <c r="H33" s="255"/>
      <c r="I33" s="255"/>
    </row>
    <row r="34" spans="1:10" x14ac:dyDescent="0.2">
      <c r="A34" s="481"/>
      <c r="B34" s="503"/>
      <c r="C34" s="504">
        <f t="shared" si="1"/>
        <v>0</v>
      </c>
      <c r="D34" s="334">
        <f>'Project Costs - Step 2 (2 pgs)'!C52</f>
        <v>0</v>
      </c>
      <c r="E34" s="335">
        <f t="shared" si="2"/>
        <v>0</v>
      </c>
      <c r="F34" s="255"/>
      <c r="G34" s="255"/>
      <c r="H34" s="255"/>
      <c r="I34" s="255"/>
    </row>
    <row r="35" spans="1:10" x14ac:dyDescent="0.2">
      <c r="A35" s="481"/>
      <c r="B35" s="503"/>
      <c r="C35" s="504">
        <f t="shared" si="1"/>
        <v>0</v>
      </c>
      <c r="D35" s="334">
        <f>'Project Costs - Step 2 (2 pgs)'!C53</f>
        <v>0</v>
      </c>
      <c r="E35" s="335">
        <f t="shared" si="2"/>
        <v>0</v>
      </c>
      <c r="F35" s="255"/>
      <c r="G35" s="255"/>
      <c r="H35" s="255"/>
      <c r="I35" s="255"/>
    </row>
    <row r="36" spans="1:10" x14ac:dyDescent="0.2">
      <c r="A36" s="481"/>
      <c r="B36" s="503"/>
      <c r="C36" s="504">
        <f t="shared" si="1"/>
        <v>0</v>
      </c>
      <c r="D36" s="334">
        <f>'Project Costs - Step 2 (2 pgs)'!C54</f>
        <v>0</v>
      </c>
      <c r="E36" s="335">
        <f t="shared" si="2"/>
        <v>0</v>
      </c>
      <c r="F36" s="255"/>
      <c r="G36" s="255"/>
      <c r="H36" s="255"/>
      <c r="I36" s="255"/>
    </row>
    <row r="37" spans="1:10" x14ac:dyDescent="0.2">
      <c r="A37" s="248" t="s">
        <v>244</v>
      </c>
      <c r="B37" s="506">
        <f t="shared" ref="B37:I37" si="3">SUM(B18:B36)</f>
        <v>0</v>
      </c>
      <c r="C37" s="502">
        <f t="shared" si="3"/>
        <v>0</v>
      </c>
      <c r="D37" s="332">
        <f t="shared" si="3"/>
        <v>0</v>
      </c>
      <c r="E37" s="336">
        <f t="shared" si="3"/>
        <v>0</v>
      </c>
      <c r="F37" s="329">
        <f t="shared" si="3"/>
        <v>0</v>
      </c>
      <c r="G37" s="329">
        <f t="shared" si="3"/>
        <v>0</v>
      </c>
      <c r="H37" s="331">
        <f t="shared" si="3"/>
        <v>0</v>
      </c>
      <c r="I37" s="329">
        <f t="shared" si="3"/>
        <v>0</v>
      </c>
    </row>
    <row r="38" spans="1:10" ht="26.1" customHeight="1" x14ac:dyDescent="0.2">
      <c r="A38" s="489" t="s">
        <v>245</v>
      </c>
      <c r="B38" s="503"/>
      <c r="C38" s="507">
        <f>IF(+D38-B38&lt;0,"ERROR &gt; Total Project",D38-B38)</f>
        <v>0</v>
      </c>
      <c r="D38" s="338">
        <f>'Schedule B'!C15</f>
        <v>0</v>
      </c>
      <c r="E38" s="337">
        <f t="shared" si="2"/>
        <v>0</v>
      </c>
      <c r="F38" s="233"/>
      <c r="G38" s="207"/>
      <c r="H38" s="207"/>
      <c r="I38" s="207"/>
    </row>
    <row r="39" spans="1:10" s="201" customFormat="1" ht="12.95" customHeight="1" x14ac:dyDescent="0.2">
      <c r="A39" s="341" t="s">
        <v>215</v>
      </c>
      <c r="B39" s="506">
        <f t="shared" ref="B39:I39" si="4">B16+B37+B38</f>
        <v>0</v>
      </c>
      <c r="C39" s="508">
        <f t="shared" si="4"/>
        <v>0</v>
      </c>
      <c r="D39" s="340">
        <f t="shared" si="4"/>
        <v>0</v>
      </c>
      <c r="E39" s="340">
        <f t="shared" si="4"/>
        <v>0</v>
      </c>
      <c r="F39" s="340">
        <f t="shared" si="4"/>
        <v>0</v>
      </c>
      <c r="G39" s="340">
        <f t="shared" si="4"/>
        <v>0</v>
      </c>
      <c r="H39" s="340">
        <f t="shared" si="4"/>
        <v>0</v>
      </c>
      <c r="I39" s="340">
        <f t="shared" si="4"/>
        <v>0</v>
      </c>
    </row>
    <row r="40" spans="1:10" ht="13.5" thickBot="1" x14ac:dyDescent="0.25">
      <c r="A40" s="234"/>
      <c r="B40" s="509"/>
      <c r="C40" s="510"/>
      <c r="D40" s="268"/>
      <c r="E40" s="236"/>
      <c r="F40" s="237"/>
      <c r="G40" s="236"/>
      <c r="H40" s="236"/>
      <c r="I40" s="235"/>
    </row>
    <row r="41" spans="1:10" ht="14.25" thickTop="1" thickBot="1" x14ac:dyDescent="0.25">
      <c r="A41" s="342" t="s">
        <v>14</v>
      </c>
      <c r="B41" s="511">
        <f>+B39</f>
        <v>0</v>
      </c>
      <c r="C41" s="512">
        <f t="shared" ref="C41:I41" si="5">+C39</f>
        <v>0</v>
      </c>
      <c r="D41" s="344">
        <f t="shared" si="5"/>
        <v>0</v>
      </c>
      <c r="E41" s="343">
        <f t="shared" si="5"/>
        <v>0</v>
      </c>
      <c r="F41" s="343">
        <f t="shared" si="5"/>
        <v>0</v>
      </c>
      <c r="G41" s="343">
        <f t="shared" si="5"/>
        <v>0</v>
      </c>
      <c r="H41" s="343">
        <f t="shared" si="5"/>
        <v>0</v>
      </c>
      <c r="I41" s="345">
        <f t="shared" si="5"/>
        <v>0</v>
      </c>
    </row>
    <row r="42" spans="1:10" s="190" customFormat="1" ht="14.25" thickTop="1" thickBot="1" x14ac:dyDescent="0.25">
      <c r="A42" s="164"/>
      <c r="B42" s="165"/>
      <c r="C42" s="165"/>
      <c r="D42" s="165"/>
      <c r="E42" s="165"/>
      <c r="F42" s="165"/>
      <c r="G42" s="165"/>
      <c r="H42" s="165"/>
      <c r="I42" s="165"/>
    </row>
    <row r="43" spans="1:10" ht="13.5" thickTop="1" x14ac:dyDescent="0.2">
      <c r="A43" s="424">
        <v>44256</v>
      </c>
      <c r="D43" s="239" t="s">
        <v>168</v>
      </c>
      <c r="E43" s="377"/>
      <c r="F43" s="377"/>
      <c r="G43" s="377"/>
      <c r="H43" s="377"/>
      <c r="I43" s="378"/>
    </row>
    <row r="44" spans="1:10" ht="13.5" thickBot="1" x14ac:dyDescent="0.25">
      <c r="D44" s="240" t="s">
        <v>169</v>
      </c>
      <c r="E44" s="379">
        <f>IF(E41=0,0,E41/E43)</f>
        <v>0</v>
      </c>
      <c r="F44" s="379">
        <f>IF(F41=0,0,F41/F43)</f>
        <v>0</v>
      </c>
      <c r="G44" s="379">
        <f>IF(G41=0,0,G41/G43)</f>
        <v>0</v>
      </c>
      <c r="H44" s="379">
        <f>IF(H41=0,0,H41/H43)</f>
        <v>0</v>
      </c>
      <c r="I44" s="380">
        <f>IF(I41=0,0,I41/I43)</f>
        <v>0</v>
      </c>
      <c r="J44" s="208"/>
    </row>
    <row r="45" spans="1:10" s="190" customFormat="1" ht="13.5" thickTop="1" x14ac:dyDescent="0.2">
      <c r="D45" s="164"/>
      <c r="E45" s="209"/>
      <c r="F45" s="209"/>
      <c r="G45" s="209"/>
      <c r="H45" s="209"/>
      <c r="I45" s="209"/>
    </row>
    <row r="46" spans="1:10" ht="13.5" thickBot="1" x14ac:dyDescent="0.25"/>
    <row r="47" spans="1:10" ht="13.5" thickTop="1" x14ac:dyDescent="0.2">
      <c r="A47" s="33" t="s">
        <v>16</v>
      </c>
      <c r="B47" s="210"/>
      <c r="C47" s="211"/>
      <c r="F47" s="33" t="s">
        <v>20</v>
      </c>
      <c r="G47" s="210"/>
      <c r="H47" s="211"/>
    </row>
    <row r="48" spans="1:10" x14ac:dyDescent="0.2">
      <c r="A48" s="212"/>
      <c r="B48" s="213"/>
      <c r="C48" s="214"/>
      <c r="F48" s="212"/>
      <c r="G48" s="213"/>
      <c r="H48" s="214"/>
    </row>
    <row r="49" spans="1:9" x14ac:dyDescent="0.2">
      <c r="A49" s="18" t="s">
        <v>17</v>
      </c>
      <c r="B49" s="346">
        <f>B41</f>
        <v>0</v>
      </c>
      <c r="C49" s="284">
        <f>IF(B$51=0,0,SUM(B49/B$51))</f>
        <v>0</v>
      </c>
      <c r="F49" s="13" t="s">
        <v>21</v>
      </c>
      <c r="G49" s="215"/>
      <c r="H49" s="349">
        <f>'Cert NonFed Match - Step 4'!D43</f>
        <v>0</v>
      </c>
    </row>
    <row r="50" spans="1:9" ht="13.5" thickBot="1" x14ac:dyDescent="0.25">
      <c r="A50" s="19" t="s">
        <v>18</v>
      </c>
      <c r="B50" s="347">
        <f>C41</f>
        <v>0</v>
      </c>
      <c r="C50" s="216">
        <f>IF(B$51=0,0,SUM(B50/B$51))</f>
        <v>0</v>
      </c>
      <c r="F50" s="13" t="s">
        <v>22</v>
      </c>
      <c r="G50" s="215"/>
      <c r="H50" s="349">
        <f>'Cert NonFed Match - Step 4'!B43</f>
        <v>0</v>
      </c>
    </row>
    <row r="51" spans="1:9" x14ac:dyDescent="0.2">
      <c r="A51" s="21" t="s">
        <v>19</v>
      </c>
      <c r="B51" s="348">
        <f>D41</f>
        <v>0</v>
      </c>
      <c r="C51" s="217"/>
      <c r="F51" s="18" t="s">
        <v>23</v>
      </c>
      <c r="G51" s="206"/>
      <c r="H51" s="350">
        <f>SUM(H50+H49)</f>
        <v>0</v>
      </c>
    </row>
    <row r="52" spans="1:9" ht="13.5" thickBot="1" x14ac:dyDescent="0.25">
      <c r="A52" s="218"/>
      <c r="B52" s="219"/>
      <c r="C52" s="220"/>
      <c r="F52" s="218"/>
      <c r="G52" s="219"/>
      <c r="H52" s="220"/>
    </row>
    <row r="53" spans="1:9" ht="10.5" customHeight="1" thickTop="1" x14ac:dyDescent="0.2">
      <c r="C53" s="65" t="str">
        <f>IF(B51=0," ",(IF(C50&gt;=(IF($B$7=A55,B55,IF($B$7=A56,B56,IF($B$7=A57,B57,IF($B$7=A58,B58,IF($B$7=A59,B59," ")))))),"Valid Match","Invalid Match - Application will be Rejected")))</f>
        <v xml:space="preserve"> </v>
      </c>
    </row>
    <row r="54" spans="1:9" ht="13.5" thickBot="1" x14ac:dyDescent="0.25">
      <c r="A54" s="594" t="s">
        <v>29</v>
      </c>
      <c r="B54" s="594"/>
    </row>
    <row r="55" spans="1:9" ht="13.5" thickBot="1" x14ac:dyDescent="0.25">
      <c r="A55" s="180" t="s">
        <v>180</v>
      </c>
      <c r="B55" s="221">
        <v>0.15</v>
      </c>
      <c r="G55" s="592" t="s">
        <v>42</v>
      </c>
      <c r="I55" s="222"/>
    </row>
    <row r="56" spans="1:9" ht="13.5" thickBot="1" x14ac:dyDescent="0.25">
      <c r="A56" s="180" t="s">
        <v>25</v>
      </c>
      <c r="B56" s="221">
        <v>0.3</v>
      </c>
      <c r="C56" s="223" t="s">
        <v>31</v>
      </c>
      <c r="D56" s="223"/>
      <c r="G56" s="593"/>
      <c r="I56" s="222"/>
    </row>
    <row r="57" spans="1:9" ht="13.5" thickBot="1" x14ac:dyDescent="0.25">
      <c r="A57" s="158" t="s">
        <v>183</v>
      </c>
      <c r="B57" s="221">
        <v>0.5</v>
      </c>
      <c r="C57" s="223" t="s">
        <v>32</v>
      </c>
      <c r="D57" s="223"/>
      <c r="G57" s="593"/>
      <c r="I57" s="222"/>
    </row>
    <row r="58" spans="1:9" ht="13.5" thickBot="1" x14ac:dyDescent="0.25">
      <c r="A58" s="180" t="s">
        <v>27</v>
      </c>
      <c r="B58" s="221">
        <v>0.15</v>
      </c>
      <c r="G58" s="513"/>
      <c r="I58" s="222"/>
    </row>
    <row r="59" spans="1:9" x14ac:dyDescent="0.2">
      <c r="A59" s="180" t="s">
        <v>28</v>
      </c>
      <c r="B59" s="221">
        <v>0.25</v>
      </c>
      <c r="C59" s="224"/>
    </row>
    <row r="60" spans="1:9" ht="6.75" customHeight="1" x14ac:dyDescent="0.2"/>
    <row r="61" spans="1:9" x14ac:dyDescent="0.2">
      <c r="A61" s="64" t="s">
        <v>56</v>
      </c>
    </row>
    <row r="67" spans="1:4" x14ac:dyDescent="0.2">
      <c r="A67" s="158"/>
      <c r="D67" s="247"/>
    </row>
  </sheetData>
  <sheetProtection algorithmName="SHA-512" hashValue="phdU9868NYfl7rE7rAuUamg1Jj/1BXcSSKx6ff+LKXHvjxjn7F7INy5e3ZP6ctmUwDppYdf8Z7/o6RhlNcl7bA==" saltValue="oeqzmF3aoAqyQog34ihDOQ==" spinCount="100000" sheet="1" selectLockedCells="1"/>
  <mergeCells count="12">
    <mergeCell ref="B7:D7"/>
    <mergeCell ref="A1:I1"/>
    <mergeCell ref="A2:I2"/>
    <mergeCell ref="A3:I3"/>
    <mergeCell ref="B5:D5"/>
    <mergeCell ref="B6:D6"/>
    <mergeCell ref="G55:G57"/>
    <mergeCell ref="A54:B54"/>
    <mergeCell ref="A9:A10"/>
    <mergeCell ref="B9:C9"/>
    <mergeCell ref="D9:D10"/>
    <mergeCell ref="E9:I9"/>
  </mergeCells>
  <phoneticPr fontId="7" type="noConversion"/>
  <dataValidations count="4">
    <dataValidation type="whole" operator="greaterThan" allowBlank="1" showInputMessage="1" showErrorMessage="1" error="Please enter a numeric value &gt; 0" sqref="E43:I43 B12:B15 F12:I15" xr:uid="{00000000-0002-0000-0500-000000000000}">
      <formula1>0</formula1>
    </dataValidation>
    <dataValidation type="list" allowBlank="1" showInputMessage="1" showErrorMessage="1" sqref="B7" xr:uid="{00000000-0002-0000-0500-000001000000}">
      <formula1>fundtype</formula1>
    </dataValidation>
    <dataValidation type="list" showInputMessage="1" showErrorMessage="1" error="Please select from dropdown list" sqref="E10:I10" xr:uid="{00000000-0002-0000-0500-000002000000}">
      <formula1>MIS</formula1>
    </dataValidation>
    <dataValidation operator="greaterThan" allowBlank="1" showInputMessage="1" showErrorMessage="1" error="Please enter a numeric value &gt; 0" sqref="G58" xr:uid="{00000000-0002-0000-0500-000003000000}"/>
  </dataValidations>
  <pageMargins left="0.25" right="0.1" top="0.13222222222222199" bottom="0.28000000000000003" header="0" footer="0.22"/>
  <pageSetup scale="79" orientation="portrait" r:id="rId1"/>
  <headerFooter alignWithMargins="0">
    <oddFooter>&amp;A</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6" tint="0.39997558519241921"/>
    <pageSetUpPr fitToPage="1"/>
  </sheetPr>
  <dimension ref="A1:P89"/>
  <sheetViews>
    <sheetView showGridLines="0" view="pageLayout" topLeftCell="A13" zoomScaleNormal="150" workbookViewId="0">
      <selection activeCell="C52" sqref="C52:G52"/>
    </sheetView>
  </sheetViews>
  <sheetFormatPr defaultColWidth="8.85546875" defaultRowHeight="12.75" x14ac:dyDescent="0.2"/>
  <cols>
    <col min="1" max="1" width="42.28515625" style="180" customWidth="1"/>
    <col min="2" max="2" width="10.42578125" style="180" customWidth="1"/>
    <col min="3" max="3" width="2.42578125" style="180" customWidth="1"/>
    <col min="4" max="4" width="10.42578125" style="180" customWidth="1"/>
    <col min="5" max="5" width="23" style="180" customWidth="1"/>
    <col min="6" max="6" width="2.140625" style="180" customWidth="1"/>
    <col min="7" max="7" width="10.42578125" style="180" customWidth="1"/>
    <col min="8" max="8" width="4.7109375" style="180" customWidth="1"/>
    <col min="9" max="16384" width="8.85546875" style="180"/>
  </cols>
  <sheetData>
    <row r="1" spans="1:8" ht="15.75" x14ac:dyDescent="0.2">
      <c r="A1" s="49"/>
      <c r="B1" s="225"/>
      <c r="C1" s="225"/>
      <c r="D1" s="225"/>
      <c r="E1" s="225"/>
      <c r="F1" s="225"/>
      <c r="G1" s="225"/>
      <c r="H1" s="225"/>
    </row>
    <row r="2" spans="1:8" ht="15.75" x14ac:dyDescent="0.2">
      <c r="A2" s="607" t="s">
        <v>38</v>
      </c>
      <c r="B2" s="607"/>
      <c r="C2" s="607"/>
      <c r="D2" s="607"/>
      <c r="E2" s="607"/>
      <c r="F2" s="607"/>
      <c r="G2" s="607"/>
      <c r="H2" s="225"/>
    </row>
    <row r="3" spans="1:8" ht="15.75" x14ac:dyDescent="0.2">
      <c r="A3" s="607" t="s">
        <v>186</v>
      </c>
      <c r="B3" s="607"/>
      <c r="C3" s="607"/>
      <c r="D3" s="607"/>
      <c r="E3" s="607"/>
      <c r="F3" s="607"/>
      <c r="G3" s="607"/>
      <c r="H3" s="225"/>
    </row>
    <row r="4" spans="1:8" ht="15.75" x14ac:dyDescent="0.2">
      <c r="A4" s="607" t="s">
        <v>310</v>
      </c>
      <c r="B4" s="607"/>
      <c r="C4" s="607"/>
      <c r="D4" s="607"/>
      <c r="E4" s="607"/>
      <c r="F4" s="607"/>
      <c r="G4" s="607"/>
      <c r="H4" s="225"/>
    </row>
    <row r="6" spans="1:8" ht="15" x14ac:dyDescent="0.2">
      <c r="A6" s="166" t="s">
        <v>185</v>
      </c>
      <c r="B6" s="201"/>
      <c r="C6" s="201"/>
      <c r="D6" s="201"/>
      <c r="E6" s="201"/>
    </row>
    <row r="7" spans="1:8" ht="15" x14ac:dyDescent="0.2">
      <c r="A7" s="166" t="s">
        <v>218</v>
      </c>
      <c r="B7" s="201"/>
      <c r="C7" s="201"/>
      <c r="D7" s="201"/>
      <c r="E7" s="201"/>
    </row>
    <row r="8" spans="1:8" x14ac:dyDescent="0.2">
      <c r="A8" s="516" t="str">
        <f>IF(ISTEXT('Application Budget - Step 3'!B6),'Application Budget - Step 3'!B6," ")</f>
        <v xml:space="preserve"> </v>
      </c>
      <c r="B8" s="191"/>
      <c r="C8" s="201"/>
      <c r="D8" s="201"/>
      <c r="E8" s="201"/>
    </row>
    <row r="9" spans="1:8" x14ac:dyDescent="0.2">
      <c r="B9" s="226"/>
    </row>
    <row r="10" spans="1:8" x14ac:dyDescent="0.2">
      <c r="B10" s="226"/>
    </row>
    <row r="11" spans="1:8" s="183" customFormat="1" ht="13.5" thickBot="1" x14ac:dyDescent="0.25">
      <c r="B11" s="497"/>
      <c r="C11" s="515"/>
      <c r="D11" s="613"/>
      <c r="E11" s="614"/>
    </row>
    <row r="12" spans="1:8" ht="39" thickTop="1" x14ac:dyDescent="0.2">
      <c r="A12" s="274" t="s">
        <v>35</v>
      </c>
      <c r="B12" s="273" t="s">
        <v>285</v>
      </c>
      <c r="D12" s="514" t="s">
        <v>286</v>
      </c>
      <c r="E12" s="66" t="s">
        <v>300</v>
      </c>
      <c r="F12" s="50"/>
      <c r="G12" s="59" t="s">
        <v>43</v>
      </c>
    </row>
    <row r="13" spans="1:8" x14ac:dyDescent="0.2">
      <c r="A13" s="275" t="str">
        <f>IF(ISTEXT('Application Budget - Step 3'!A11),'Application Budget - Step 3'!A11," ")</f>
        <v>Personnel:</v>
      </c>
      <c r="B13" s="323"/>
      <c r="C13" s="200"/>
      <c r="D13" s="352"/>
      <c r="E13" s="351"/>
      <c r="F13" s="200"/>
      <c r="G13" s="363"/>
      <c r="H13" s="227"/>
    </row>
    <row r="14" spans="1:8" x14ac:dyDescent="0.2">
      <c r="A14" s="276" t="str">
        <f>IF(ISTEXT('Application Budget - Step 3'!A12),'Application Budget - Step 3'!A12," ")</f>
        <v>Total Personnel with Full Benefits</v>
      </c>
      <c r="B14" s="323">
        <f>G14-D14</f>
        <v>0</v>
      </c>
      <c r="C14" s="200"/>
      <c r="D14" s="260"/>
      <c r="E14" s="259"/>
      <c r="F14" s="200"/>
      <c r="G14" s="363">
        <f>+'Application Budget - Step 3'!C12</f>
        <v>0</v>
      </c>
      <c r="H14" s="227"/>
    </row>
    <row r="15" spans="1:8" x14ac:dyDescent="0.2">
      <c r="A15" s="276" t="str">
        <f>IF(ISTEXT('Application Budget - Step 3'!A13),'Application Budget - Step 3'!A13," ")</f>
        <v>Total Personnel Without Full Benefits</v>
      </c>
      <c r="B15" s="323">
        <f>G15-D15</f>
        <v>0</v>
      </c>
      <c r="C15" s="200"/>
      <c r="D15" s="260"/>
      <c r="E15" s="259"/>
      <c r="F15" s="200"/>
      <c r="G15" s="363">
        <f>+'Application Budget - Step 3'!C13</f>
        <v>0</v>
      </c>
      <c r="H15" s="227"/>
    </row>
    <row r="16" spans="1:8" x14ac:dyDescent="0.2">
      <c r="A16" s="276" t="str">
        <f>IF(ISTEXT('Application Budget - Step 3'!A14),'Application Budget - Step 3'!A14," ")</f>
        <v>Total Volunteers, In-Kind Personnel, and Contractors</v>
      </c>
      <c r="B16" s="323">
        <f>G16-D16</f>
        <v>0</v>
      </c>
      <c r="C16" s="200"/>
      <c r="D16" s="418"/>
      <c r="E16" s="427"/>
      <c r="F16" s="200"/>
      <c r="G16" s="363">
        <f>+'Application Budget - Step 3'!C14</f>
        <v>0</v>
      </c>
      <c r="H16" s="227"/>
    </row>
    <row r="17" spans="1:10" x14ac:dyDescent="0.2">
      <c r="A17" s="276" t="str">
        <f>IF(ISTEXT('Application Budget - Step 3'!A15),'Application Budget - Step 3'!A15," ")</f>
        <v>Fringe Benefits &amp; Payroll Taxes</v>
      </c>
      <c r="B17" s="323">
        <f>G17-D17</f>
        <v>0</v>
      </c>
      <c r="C17" s="265"/>
      <c r="D17" s="261"/>
      <c r="E17" s="428"/>
      <c r="F17" s="200"/>
      <c r="G17" s="363">
        <f>'Application Budget - Step 3'!C15</f>
        <v>0</v>
      </c>
      <c r="H17" s="227"/>
    </row>
    <row r="18" spans="1:10" ht="13.5" thickBot="1" x14ac:dyDescent="0.25">
      <c r="A18" s="359" t="str">
        <f>IF(ISTEXT('Application Budget - Step 3'!A16),'Application Budget - Step 3'!A16," ")</f>
        <v>TOTAL PERSONNEL COSTS</v>
      </c>
      <c r="B18" s="353">
        <f>SUM(B14:B17)</f>
        <v>0</v>
      </c>
      <c r="C18" s="264"/>
      <c r="D18" s="361">
        <f>SUM(D14:D17)</f>
        <v>0</v>
      </c>
      <c r="E18" s="429"/>
      <c r="F18" s="264"/>
      <c r="G18" s="364">
        <f>SUM(G14:G17)</f>
        <v>0</v>
      </c>
      <c r="H18" s="227"/>
    </row>
    <row r="19" spans="1:10" ht="13.5" thickBot="1" x14ac:dyDescent="0.25">
      <c r="A19" s="360"/>
      <c r="B19" s="354"/>
      <c r="C19" s="264"/>
      <c r="D19" s="362"/>
      <c r="E19" s="430"/>
      <c r="F19" s="264"/>
      <c r="G19" s="365"/>
      <c r="H19" s="227"/>
    </row>
    <row r="20" spans="1:10" ht="13.5" thickBot="1" x14ac:dyDescent="0.25">
      <c r="A20" s="277" t="s">
        <v>171</v>
      </c>
      <c r="B20" s="354"/>
      <c r="C20" s="264"/>
      <c r="D20" s="362"/>
      <c r="E20" s="430"/>
      <c r="F20" s="264"/>
      <c r="G20" s="365"/>
      <c r="H20" s="227"/>
    </row>
    <row r="21" spans="1:10" x14ac:dyDescent="0.2">
      <c r="A21" s="278" t="s">
        <v>212</v>
      </c>
      <c r="B21" s="355">
        <f t="shared" ref="B21:B26" si="0">G21-D21</f>
        <v>0</v>
      </c>
      <c r="C21" s="265"/>
      <c r="D21" s="263"/>
      <c r="E21" s="262"/>
      <c r="F21" s="265"/>
      <c r="G21" s="366">
        <f>'Application Budget - Step 3'!C18</f>
        <v>0</v>
      </c>
      <c r="H21" s="227"/>
    </row>
    <row r="22" spans="1:10" x14ac:dyDescent="0.2">
      <c r="A22" s="279" t="s">
        <v>199</v>
      </c>
      <c r="B22" s="323">
        <f t="shared" si="0"/>
        <v>0</v>
      </c>
      <c r="C22" s="229"/>
      <c r="D22" s="260"/>
      <c r="E22" s="259"/>
      <c r="F22" s="229"/>
      <c r="G22" s="363">
        <f>'Application Budget - Step 3'!C19</f>
        <v>0</v>
      </c>
      <c r="H22" s="227"/>
      <c r="I22" s="183"/>
      <c r="J22" s="183"/>
    </row>
    <row r="23" spans="1:10" x14ac:dyDescent="0.2">
      <c r="A23" s="280" t="s">
        <v>9</v>
      </c>
      <c r="B23" s="323">
        <f t="shared" si="0"/>
        <v>0</v>
      </c>
      <c r="C23" s="229"/>
      <c r="D23" s="260"/>
      <c r="E23" s="259"/>
      <c r="F23" s="229"/>
      <c r="G23" s="363">
        <f>'Application Budget - Step 3'!C20</f>
        <v>0</v>
      </c>
      <c r="H23" s="227"/>
      <c r="I23" s="183"/>
      <c r="J23" s="183"/>
    </row>
    <row r="24" spans="1:10" x14ac:dyDescent="0.2">
      <c r="A24" s="280" t="s">
        <v>10</v>
      </c>
      <c r="B24" s="323">
        <f t="shared" si="0"/>
        <v>0</v>
      </c>
      <c r="C24" s="229"/>
      <c r="D24" s="260"/>
      <c r="E24" s="259"/>
      <c r="F24" s="229"/>
      <c r="G24" s="363">
        <f>'Application Budget - Step 3'!C21</f>
        <v>0</v>
      </c>
      <c r="H24" s="227"/>
    </row>
    <row r="25" spans="1:10" ht="16.5" customHeight="1" x14ac:dyDescent="0.2">
      <c r="A25" s="281" t="s">
        <v>200</v>
      </c>
      <c r="B25" s="323">
        <f t="shared" si="0"/>
        <v>0</v>
      </c>
      <c r="C25" s="229"/>
      <c r="D25" s="260"/>
      <c r="E25" s="259"/>
      <c r="F25" s="229"/>
      <c r="G25" s="363">
        <f>'Application Budget - Step 3'!C22</f>
        <v>0</v>
      </c>
      <c r="H25" s="227"/>
    </row>
    <row r="26" spans="1:10" x14ac:dyDescent="0.2">
      <c r="A26" s="258" t="s">
        <v>12</v>
      </c>
      <c r="B26" s="323">
        <f t="shared" si="0"/>
        <v>0</v>
      </c>
      <c r="C26" s="229"/>
      <c r="D26" s="260"/>
      <c r="E26" s="259"/>
      <c r="F26" s="229"/>
      <c r="G26" s="363">
        <f>'Application Budget - Step 3'!C23</f>
        <v>0</v>
      </c>
      <c r="H26" s="227"/>
    </row>
    <row r="27" spans="1:10" x14ac:dyDescent="0.2">
      <c r="A27" s="279" t="s">
        <v>214</v>
      </c>
      <c r="B27" s="323">
        <f t="shared" ref="B27:B41" si="1">G27-D27</f>
        <v>0</v>
      </c>
      <c r="C27" s="200"/>
      <c r="D27" s="260"/>
      <c r="E27" s="259"/>
      <c r="F27" s="200"/>
      <c r="G27" s="363">
        <f>'Application Budget - Step 3'!C24</f>
        <v>0</v>
      </c>
      <c r="H27" s="227"/>
    </row>
    <row r="28" spans="1:10" x14ac:dyDescent="0.2">
      <c r="A28" s="282" t="s">
        <v>201</v>
      </c>
      <c r="B28" s="323">
        <f t="shared" si="1"/>
        <v>0</v>
      </c>
      <c r="C28" s="200"/>
      <c r="D28" s="260"/>
      <c r="E28" s="259"/>
      <c r="F28" s="200"/>
      <c r="G28" s="363">
        <f>'Application Budget - Step 3'!C25</f>
        <v>0</v>
      </c>
      <c r="H28" s="227"/>
    </row>
    <row r="29" spans="1:10" x14ac:dyDescent="0.2">
      <c r="A29" s="279" t="s">
        <v>202</v>
      </c>
      <c r="B29" s="323">
        <f t="shared" si="1"/>
        <v>0</v>
      </c>
      <c r="C29" s="200"/>
      <c r="D29" s="260"/>
      <c r="E29" s="259"/>
      <c r="F29" s="200"/>
      <c r="G29" s="363">
        <f>'Application Budget - Step 3'!C26</f>
        <v>0</v>
      </c>
      <c r="H29" s="227"/>
    </row>
    <row r="30" spans="1:10" x14ac:dyDescent="0.2">
      <c r="A30" s="282" t="s">
        <v>204</v>
      </c>
      <c r="B30" s="323">
        <f t="shared" si="1"/>
        <v>0</v>
      </c>
      <c r="C30" s="200"/>
      <c r="D30" s="260"/>
      <c r="E30" s="259"/>
      <c r="F30" s="200"/>
      <c r="G30" s="363">
        <f>'Application Budget - Step 3'!C27</f>
        <v>0</v>
      </c>
      <c r="H30" s="227"/>
    </row>
    <row r="31" spans="1:10" x14ac:dyDescent="0.2">
      <c r="A31" s="279" t="s">
        <v>203</v>
      </c>
      <c r="B31" s="323">
        <f t="shared" si="1"/>
        <v>0</v>
      </c>
      <c r="C31" s="200"/>
      <c r="D31" s="260"/>
      <c r="E31" s="259"/>
      <c r="F31" s="200"/>
      <c r="G31" s="363">
        <f>'Application Budget - Step 3'!C28</f>
        <v>0</v>
      </c>
      <c r="H31" s="227"/>
    </row>
    <row r="32" spans="1:10" x14ac:dyDescent="0.2">
      <c r="A32" s="279" t="s">
        <v>127</v>
      </c>
      <c r="B32" s="323">
        <f t="shared" si="1"/>
        <v>0</v>
      </c>
      <c r="C32" s="200"/>
      <c r="D32" s="260"/>
      <c r="E32" s="259"/>
      <c r="F32" s="200"/>
      <c r="G32" s="363">
        <f>'Application Budget - Step 3'!C29</f>
        <v>0</v>
      </c>
      <c r="H32" s="227"/>
    </row>
    <row r="33" spans="1:8" x14ac:dyDescent="0.2">
      <c r="A33" s="282" t="s">
        <v>235</v>
      </c>
      <c r="B33" s="323">
        <f t="shared" si="1"/>
        <v>0</v>
      </c>
      <c r="C33" s="200"/>
      <c r="D33" s="260"/>
      <c r="E33" s="259"/>
      <c r="F33" s="200"/>
      <c r="G33" s="363">
        <f>'Application Budget - Step 3'!C30</f>
        <v>0</v>
      </c>
      <c r="H33" s="227"/>
    </row>
    <row r="34" spans="1:8" x14ac:dyDescent="0.2">
      <c r="A34" s="283" t="s">
        <v>13</v>
      </c>
      <c r="B34" s="323"/>
      <c r="C34" s="228"/>
      <c r="D34" s="352"/>
      <c r="E34" s="483"/>
      <c r="F34" s="267"/>
      <c r="G34" s="363"/>
      <c r="H34" s="227"/>
    </row>
    <row r="35" spans="1:8" x14ac:dyDescent="0.2">
      <c r="A35" s="371">
        <f>'Application Budget - Step 3'!A32</f>
        <v>0</v>
      </c>
      <c r="B35" s="323">
        <f t="shared" si="1"/>
        <v>0</v>
      </c>
      <c r="C35" s="200"/>
      <c r="D35" s="260"/>
      <c r="E35" s="259"/>
      <c r="F35" s="200"/>
      <c r="G35" s="363">
        <f>'Application Budget - Step 3'!C32</f>
        <v>0</v>
      </c>
      <c r="H35" s="227"/>
    </row>
    <row r="36" spans="1:8" x14ac:dyDescent="0.2">
      <c r="A36" s="371">
        <f>'Application Budget - Step 3'!A33</f>
        <v>0</v>
      </c>
      <c r="B36" s="323">
        <f t="shared" si="1"/>
        <v>0</v>
      </c>
      <c r="C36" s="200"/>
      <c r="D36" s="260"/>
      <c r="E36" s="259"/>
      <c r="F36" s="200"/>
      <c r="G36" s="363">
        <f>'Application Budget - Step 3'!C33</f>
        <v>0</v>
      </c>
      <c r="H36" s="227"/>
    </row>
    <row r="37" spans="1:8" x14ac:dyDescent="0.2">
      <c r="A37" s="371">
        <f>'Application Budget - Step 3'!A34</f>
        <v>0</v>
      </c>
      <c r="B37" s="323">
        <f t="shared" si="1"/>
        <v>0</v>
      </c>
      <c r="C37" s="200"/>
      <c r="D37" s="260"/>
      <c r="E37" s="259"/>
      <c r="F37" s="200"/>
      <c r="G37" s="363">
        <f>'Application Budget - Step 3'!C34</f>
        <v>0</v>
      </c>
      <c r="H37" s="227"/>
    </row>
    <row r="38" spans="1:8" x14ac:dyDescent="0.2">
      <c r="A38" s="371">
        <f>'Application Budget - Step 3'!A35</f>
        <v>0</v>
      </c>
      <c r="B38" s="323">
        <f t="shared" si="1"/>
        <v>0</v>
      </c>
      <c r="C38" s="200"/>
      <c r="D38" s="260"/>
      <c r="E38" s="259"/>
      <c r="F38" s="200"/>
      <c r="G38" s="363">
        <f>'Application Budget - Step 3'!C35</f>
        <v>0</v>
      </c>
      <c r="H38" s="227"/>
    </row>
    <row r="39" spans="1:8" x14ac:dyDescent="0.2">
      <c r="A39" s="371">
        <f>'Application Budget - Step 3'!A36</f>
        <v>0</v>
      </c>
      <c r="B39" s="323">
        <f t="shared" si="1"/>
        <v>0</v>
      </c>
      <c r="C39" s="200"/>
      <c r="D39" s="260"/>
      <c r="E39" s="259"/>
      <c r="F39" s="200"/>
      <c r="G39" s="363">
        <f>'Application Budget - Step 3'!C36</f>
        <v>0</v>
      </c>
      <c r="H39" s="227"/>
    </row>
    <row r="40" spans="1:8" x14ac:dyDescent="0.2">
      <c r="A40" s="372" t="s">
        <v>217</v>
      </c>
      <c r="B40" s="353">
        <f>SUM(B21:B39)</f>
        <v>0</v>
      </c>
      <c r="C40" s="189"/>
      <c r="D40" s="368">
        <f>SUM(D21:D39)</f>
        <v>0</v>
      </c>
      <c r="E40" s="369"/>
      <c r="F40" s="266"/>
      <c r="G40" s="353">
        <f>SUM(G21:G39)</f>
        <v>0</v>
      </c>
    </row>
    <row r="41" spans="1:8" x14ac:dyDescent="0.2">
      <c r="A41" s="488" t="s">
        <v>246</v>
      </c>
      <c r="B41" s="356">
        <f t="shared" si="1"/>
        <v>0</v>
      </c>
      <c r="C41" s="189"/>
      <c r="D41" s="484"/>
      <c r="E41" s="528"/>
      <c r="F41" s="189"/>
      <c r="G41" s="367">
        <f>'Application Budget - Step 3'!C38</f>
        <v>0</v>
      </c>
    </row>
    <row r="42" spans="1:8" x14ac:dyDescent="0.2">
      <c r="A42" s="271"/>
      <c r="B42" s="357"/>
      <c r="C42" s="269"/>
      <c r="D42" s="272"/>
      <c r="E42" s="431"/>
      <c r="F42" s="266"/>
      <c r="G42" s="366"/>
    </row>
    <row r="43" spans="1:8" x14ac:dyDescent="0.2">
      <c r="A43" s="370" t="s">
        <v>60</v>
      </c>
      <c r="B43" s="358">
        <f>SUM(B41+B40+B18)</f>
        <v>0</v>
      </c>
      <c r="C43" s="269"/>
      <c r="D43" s="358">
        <f>D18+D40+D41</f>
        <v>0</v>
      </c>
      <c r="E43" s="432"/>
      <c r="F43" s="190"/>
      <c r="G43" s="358">
        <f>G18+G40+G41</f>
        <v>0</v>
      </c>
    </row>
    <row r="44" spans="1:8" x14ac:dyDescent="0.2">
      <c r="A44" s="56"/>
      <c r="B44" s="224"/>
      <c r="D44" s="224"/>
      <c r="G44" s="224"/>
    </row>
    <row r="45" spans="1:8" x14ac:dyDescent="0.2">
      <c r="A45" s="180" t="s">
        <v>46</v>
      </c>
    </row>
    <row r="46" spans="1:8" x14ac:dyDescent="0.2">
      <c r="A46" s="180" t="s">
        <v>47</v>
      </c>
    </row>
    <row r="49" spans="1:7" ht="13.5" thickBot="1" x14ac:dyDescent="0.25">
      <c r="C49" s="610"/>
      <c r="D49" s="610"/>
      <c r="E49" s="610"/>
      <c r="F49" s="610"/>
      <c r="G49" s="610"/>
    </row>
    <row r="50" spans="1:7" x14ac:dyDescent="0.2">
      <c r="C50" s="615" t="s">
        <v>308</v>
      </c>
      <c r="D50" s="616"/>
      <c r="E50" s="616"/>
      <c r="F50" s="616"/>
      <c r="G50" s="616"/>
    </row>
    <row r="51" spans="1:7" x14ac:dyDescent="0.2">
      <c r="C51" s="231"/>
      <c r="D51" s="231"/>
      <c r="E51" s="231"/>
      <c r="F51" s="231"/>
      <c r="G51" s="231"/>
    </row>
    <row r="52" spans="1:7" ht="13.5" thickBot="1" x14ac:dyDescent="0.25">
      <c r="B52" s="185"/>
      <c r="C52" s="617"/>
      <c r="D52" s="617"/>
      <c r="E52" s="617"/>
      <c r="F52" s="617"/>
      <c r="G52" s="617"/>
    </row>
    <row r="53" spans="1:7" x14ac:dyDescent="0.2">
      <c r="C53" s="615" t="s">
        <v>36</v>
      </c>
      <c r="D53" s="616"/>
      <c r="E53" s="616"/>
      <c r="F53" s="616"/>
      <c r="G53" s="616"/>
    </row>
    <row r="54" spans="1:7" x14ac:dyDescent="0.2">
      <c r="C54" s="231"/>
      <c r="D54" s="231"/>
      <c r="E54" s="231"/>
      <c r="F54" s="231"/>
      <c r="G54" s="231"/>
    </row>
    <row r="55" spans="1:7" ht="13.5" thickBot="1" x14ac:dyDescent="0.25">
      <c r="A55" s="238"/>
      <c r="C55" s="617"/>
      <c r="D55" s="617"/>
      <c r="E55" s="617"/>
      <c r="F55" s="617"/>
      <c r="G55" s="617"/>
    </row>
    <row r="56" spans="1:7" x14ac:dyDescent="0.2">
      <c r="A56" s="230" t="s">
        <v>37</v>
      </c>
      <c r="C56" s="611" t="s">
        <v>301</v>
      </c>
      <c r="D56" s="612"/>
      <c r="E56" s="612"/>
      <c r="F56" s="612"/>
      <c r="G56" s="612"/>
    </row>
    <row r="57" spans="1:7" x14ac:dyDescent="0.2">
      <c r="C57" s="232"/>
      <c r="D57" s="232"/>
      <c r="E57" s="232"/>
      <c r="F57" s="232"/>
      <c r="G57" s="232"/>
    </row>
    <row r="59" spans="1:7" x14ac:dyDescent="0.2">
      <c r="A59" s="158" t="s">
        <v>302</v>
      </c>
    </row>
    <row r="67" spans="14:16" x14ac:dyDescent="0.2">
      <c r="N67" s="270"/>
    </row>
    <row r="68" spans="14:16" x14ac:dyDescent="0.2">
      <c r="P68" s="48" t="s">
        <v>52</v>
      </c>
    </row>
    <row r="69" spans="14:16" x14ac:dyDescent="0.2">
      <c r="P69" s="48" t="s">
        <v>53</v>
      </c>
    </row>
    <row r="70" spans="14:16" x14ac:dyDescent="0.2">
      <c r="P70" s="48" t="s">
        <v>54</v>
      </c>
    </row>
    <row r="71" spans="14:16" x14ac:dyDescent="0.2">
      <c r="P71" s="48" t="s">
        <v>55</v>
      </c>
    </row>
    <row r="72" spans="14:16" x14ac:dyDescent="0.2">
      <c r="P72" s="48" t="s">
        <v>58</v>
      </c>
    </row>
    <row r="73" spans="14:16" x14ac:dyDescent="0.2">
      <c r="P73" s="48" t="s">
        <v>62</v>
      </c>
    </row>
    <row r="74" spans="14:16" x14ac:dyDescent="0.2">
      <c r="P74" s="48" t="s">
        <v>45</v>
      </c>
    </row>
    <row r="75" spans="14:16" x14ac:dyDescent="0.2">
      <c r="P75" s="48"/>
    </row>
    <row r="78" spans="14:16" x14ac:dyDescent="0.2">
      <c r="P78" s="48" t="s">
        <v>44</v>
      </c>
    </row>
    <row r="79" spans="14:16" x14ac:dyDescent="0.2">
      <c r="P79" s="48" t="s">
        <v>49</v>
      </c>
    </row>
    <row r="80" spans="14:16" x14ac:dyDescent="0.2">
      <c r="P80" s="48" t="s">
        <v>50</v>
      </c>
    </row>
    <row r="81" spans="16:16" x14ac:dyDescent="0.2">
      <c r="P81" s="48" t="s">
        <v>51</v>
      </c>
    </row>
    <row r="82" spans="16:16" x14ac:dyDescent="0.2">
      <c r="P82" s="48" t="s">
        <v>61</v>
      </c>
    </row>
    <row r="83" spans="16:16" x14ac:dyDescent="0.2">
      <c r="P83" s="158" t="s">
        <v>158</v>
      </c>
    </row>
    <row r="84" spans="16:16" x14ac:dyDescent="0.2">
      <c r="P84" s="158" t="s">
        <v>159</v>
      </c>
    </row>
    <row r="85" spans="16:16" x14ac:dyDescent="0.2">
      <c r="P85" s="158" t="s">
        <v>160</v>
      </c>
    </row>
    <row r="86" spans="16:16" x14ac:dyDescent="0.2">
      <c r="P86" s="48" t="s">
        <v>45</v>
      </c>
    </row>
    <row r="87" spans="16:16" x14ac:dyDescent="0.2">
      <c r="P87" s="158"/>
    </row>
    <row r="88" spans="16:16" x14ac:dyDescent="0.2">
      <c r="P88" s="48"/>
    </row>
    <row r="89" spans="16:16" x14ac:dyDescent="0.2">
      <c r="P89" s="48"/>
    </row>
  </sheetData>
  <sheetProtection algorithmName="SHA-512" hashValue="Kkq8xOWp22Ghsq1sy8b4R537nNj1Up6INmhlH2v4Rvln0auFcKcT8brDiZrW+CkQX+DwsgYVH95pzEesSxvX7Q==" saltValue="8dDa2TmtsJ2pPZ+5NzD1bQ==" spinCount="100000" sheet="1" selectLockedCells="1"/>
  <mergeCells count="10">
    <mergeCell ref="C49:G49"/>
    <mergeCell ref="A3:G3"/>
    <mergeCell ref="C56:G56"/>
    <mergeCell ref="A2:G2"/>
    <mergeCell ref="A4:G4"/>
    <mergeCell ref="D11:E11"/>
    <mergeCell ref="C50:G50"/>
    <mergeCell ref="C53:G53"/>
    <mergeCell ref="C52:G52"/>
    <mergeCell ref="C55:G55"/>
  </mergeCells>
  <phoneticPr fontId="7" type="noConversion"/>
  <dataValidations count="2">
    <dataValidation type="whole" operator="equal" allowBlank="1" showInputMessage="1" showErrorMessage="1" sqref="P68:P75" xr:uid="{00000000-0002-0000-0600-000000000000}">
      <formula1>P68</formula1>
    </dataValidation>
    <dataValidation type="whole" operator="greaterThan" allowBlank="1" showInputMessage="1" showErrorMessage="1" error="Please enter a numeric value &gt; 0" sqref="D14:D17 D21:D39" xr:uid="{00000000-0002-0000-0600-000001000000}">
      <formula1>0</formula1>
    </dataValidation>
  </dataValidations>
  <pageMargins left="0.25" right="0.26" top="0.34" bottom="0.36" header="0.28000000000000003" footer="0.28000000000000003"/>
  <pageSetup scale="53" orientation="portrait" r:id="rId1"/>
  <headerFooter alignWithMargins="0">
    <oddFooter>&amp;A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Q54"/>
  <sheetViews>
    <sheetView topLeftCell="A16" zoomScale="60" zoomScaleNormal="60" workbookViewId="0">
      <selection activeCell="I3" sqref="I3"/>
    </sheetView>
  </sheetViews>
  <sheetFormatPr defaultColWidth="8.85546875" defaultRowHeight="12.75" x14ac:dyDescent="0.2"/>
  <cols>
    <col min="1" max="1" width="25.140625" customWidth="1"/>
    <col min="2" max="2" width="11.42578125" customWidth="1"/>
    <col min="3" max="3" width="11" customWidth="1"/>
    <col min="4" max="4" width="11.85546875" customWidth="1"/>
    <col min="5" max="5" width="12" customWidth="1"/>
    <col min="6" max="7" width="11" customWidth="1"/>
    <col min="8" max="8" width="5.28515625" customWidth="1"/>
    <col min="9" max="9" width="18" customWidth="1"/>
    <col min="15" max="15" width="7.28515625" customWidth="1"/>
    <col min="17" max="17" width="7" customWidth="1"/>
  </cols>
  <sheetData>
    <row r="1" spans="1:17" ht="19.5" x14ac:dyDescent="0.25">
      <c r="A1" s="3" t="s">
        <v>39</v>
      </c>
      <c r="B1" s="4"/>
      <c r="C1" s="4"/>
      <c r="D1" s="4"/>
      <c r="E1" s="4"/>
      <c r="F1" s="4"/>
      <c r="G1" s="4"/>
      <c r="I1" s="67" t="s">
        <v>110</v>
      </c>
      <c r="J1" s="68"/>
      <c r="K1" s="68"/>
      <c r="L1" s="68"/>
      <c r="M1" s="68"/>
      <c r="N1" s="68"/>
      <c r="O1" s="68"/>
      <c r="P1" s="68"/>
      <c r="Q1" s="68"/>
    </row>
    <row r="2" spans="1:17" ht="19.5" x14ac:dyDescent="0.2">
      <c r="A2" s="3" t="s">
        <v>0</v>
      </c>
      <c r="B2" s="4"/>
      <c r="C2" s="4"/>
      <c r="D2" s="4"/>
      <c r="E2" s="4"/>
      <c r="F2" s="4"/>
      <c r="G2" s="4"/>
      <c r="I2" s="69" t="s">
        <v>161</v>
      </c>
      <c r="J2" s="52"/>
      <c r="K2" s="52"/>
      <c r="L2" s="52"/>
      <c r="M2" s="52"/>
      <c r="N2" s="52"/>
      <c r="O2" s="52"/>
      <c r="P2" s="52"/>
      <c r="Q2" s="52"/>
    </row>
    <row r="3" spans="1:17" ht="19.5" x14ac:dyDescent="0.2">
      <c r="A3" s="622" t="s">
        <v>157</v>
      </c>
      <c r="B3" s="550"/>
      <c r="C3" s="550"/>
      <c r="D3" s="550"/>
      <c r="E3" s="550"/>
      <c r="F3" s="550"/>
      <c r="G3" s="550"/>
      <c r="I3" s="52"/>
      <c r="J3" s="52"/>
      <c r="K3" s="52"/>
      <c r="L3" s="52"/>
      <c r="M3" s="52"/>
      <c r="N3" s="52"/>
      <c r="O3" s="52"/>
      <c r="P3" s="52"/>
      <c r="Q3" s="52"/>
    </row>
    <row r="4" spans="1:17" x14ac:dyDescent="0.2">
      <c r="I4" t="s">
        <v>111</v>
      </c>
      <c r="N4" t="s">
        <v>112</v>
      </c>
    </row>
    <row r="5" spans="1:17" ht="15" x14ac:dyDescent="0.2">
      <c r="A5" s="1" t="s">
        <v>1</v>
      </c>
      <c r="B5" s="39"/>
      <c r="C5" s="39"/>
      <c r="D5" s="39"/>
      <c r="E5" s="39"/>
      <c r="F5" s="39"/>
      <c r="G5" s="39"/>
      <c r="N5" t="s">
        <v>113</v>
      </c>
    </row>
    <row r="6" spans="1:17" ht="15" x14ac:dyDescent="0.2">
      <c r="A6" s="70" t="s">
        <v>2</v>
      </c>
      <c r="B6" s="39"/>
      <c r="C6" s="39"/>
      <c r="D6" s="39"/>
      <c r="E6" s="39"/>
      <c r="F6" s="39"/>
      <c r="G6" s="39"/>
      <c r="N6" t="s">
        <v>114</v>
      </c>
    </row>
    <row r="7" spans="1:17" ht="13.5" thickBot="1" x14ac:dyDescent="0.25">
      <c r="A7" s="71"/>
      <c r="B7" s="72"/>
      <c r="C7" s="72"/>
    </row>
    <row r="8" spans="1:17" ht="14.25" thickTop="1" thickBot="1" x14ac:dyDescent="0.25">
      <c r="A8" s="623" t="s">
        <v>33</v>
      </c>
      <c r="B8" s="625" t="s">
        <v>3</v>
      </c>
      <c r="C8" s="626"/>
      <c r="D8" s="599" t="s">
        <v>5</v>
      </c>
      <c r="E8" s="628" t="s">
        <v>30</v>
      </c>
      <c r="F8" s="629"/>
      <c r="G8" s="629"/>
      <c r="I8" s="64"/>
      <c r="J8" s="68" t="s">
        <v>115</v>
      </c>
      <c r="K8" s="68"/>
      <c r="L8" s="73" t="s">
        <v>116</v>
      </c>
      <c r="M8" s="73"/>
      <c r="N8" s="68" t="s">
        <v>117</v>
      </c>
      <c r="O8" s="68"/>
      <c r="P8" s="68"/>
      <c r="Q8" s="68"/>
    </row>
    <row r="9" spans="1:17" ht="38.25" customHeight="1" thickTop="1" thickBot="1" x14ac:dyDescent="0.25">
      <c r="A9" s="624"/>
      <c r="B9" s="74" t="s">
        <v>40</v>
      </c>
      <c r="C9" s="75" t="s">
        <v>4</v>
      </c>
      <c r="D9" s="627"/>
      <c r="E9" s="76"/>
      <c r="F9" s="77"/>
      <c r="G9" s="77"/>
      <c r="I9" s="78" t="s">
        <v>118</v>
      </c>
      <c r="J9" s="630" t="s">
        <v>119</v>
      </c>
      <c r="K9" s="631"/>
      <c r="L9" s="618" t="s">
        <v>120</v>
      </c>
      <c r="M9" s="619"/>
      <c r="N9" s="79" t="s">
        <v>121</v>
      </c>
      <c r="O9" s="79"/>
      <c r="P9" s="79"/>
      <c r="Q9" s="79"/>
    </row>
    <row r="10" spans="1:17" ht="14.25" thickTop="1" thickBot="1" x14ac:dyDescent="0.25">
      <c r="A10" s="80" t="s">
        <v>6</v>
      </c>
      <c r="B10" s="81"/>
      <c r="C10" s="82"/>
      <c r="D10" s="53"/>
      <c r="E10" s="83"/>
      <c r="F10" s="84"/>
      <c r="G10" s="84"/>
      <c r="I10" s="85" t="s">
        <v>122</v>
      </c>
      <c r="J10" s="86" t="s">
        <v>123</v>
      </c>
      <c r="K10" s="86" t="s">
        <v>124</v>
      </c>
      <c r="L10" s="87" t="s">
        <v>123</v>
      </c>
      <c r="M10" s="87" t="s">
        <v>124</v>
      </c>
      <c r="N10" s="86" t="s">
        <v>123</v>
      </c>
      <c r="O10" s="86" t="s">
        <v>125</v>
      </c>
      <c r="P10" s="86" t="s">
        <v>124</v>
      </c>
      <c r="Q10" s="86" t="s">
        <v>125</v>
      </c>
    </row>
    <row r="11" spans="1:17" ht="13.5" thickTop="1" x14ac:dyDescent="0.2">
      <c r="A11" s="88"/>
      <c r="B11" s="89"/>
      <c r="C11" s="90"/>
      <c r="D11" s="25">
        <f t="shared" ref="D11:D33" si="0">SUM(B11:C11)</f>
        <v>0</v>
      </c>
      <c r="E11" s="43"/>
      <c r="F11" s="40"/>
      <c r="G11" s="40"/>
      <c r="L11" s="72"/>
      <c r="M11" s="72"/>
    </row>
    <row r="12" spans="1:17" x14ac:dyDescent="0.2">
      <c r="A12" s="91"/>
      <c r="B12" s="92"/>
      <c r="C12" s="93"/>
      <c r="D12" s="6">
        <f t="shared" si="0"/>
        <v>0</v>
      </c>
      <c r="E12" s="44"/>
      <c r="F12" s="41"/>
      <c r="G12" s="41"/>
      <c r="I12" s="2" t="s">
        <v>126</v>
      </c>
      <c r="J12" s="94"/>
      <c r="K12" s="95"/>
      <c r="L12" s="96"/>
      <c r="M12" s="97"/>
      <c r="N12" s="98"/>
      <c r="O12" s="99"/>
      <c r="P12" s="98"/>
      <c r="Q12" s="99"/>
    </row>
    <row r="13" spans="1:17" x14ac:dyDescent="0.2">
      <c r="A13" s="100"/>
      <c r="B13" s="101"/>
      <c r="C13" s="102"/>
      <c r="D13" s="6">
        <f t="shared" si="0"/>
        <v>0</v>
      </c>
      <c r="E13" s="44"/>
      <c r="F13" s="41"/>
      <c r="G13" s="41"/>
      <c r="I13" s="2" t="s">
        <v>127</v>
      </c>
      <c r="J13" s="94"/>
      <c r="K13" s="95"/>
      <c r="L13" s="96"/>
      <c r="M13" s="97"/>
      <c r="N13" s="98"/>
      <c r="O13" s="99"/>
      <c r="P13" s="98"/>
      <c r="Q13" s="99"/>
    </row>
    <row r="14" spans="1:17" x14ac:dyDescent="0.2">
      <c r="A14" s="91"/>
      <c r="B14" s="92"/>
      <c r="C14" s="93"/>
      <c r="D14" s="6">
        <f t="shared" si="0"/>
        <v>0</v>
      </c>
      <c r="E14" s="44"/>
      <c r="F14" s="41"/>
      <c r="G14" s="41"/>
      <c r="I14" s="2" t="s">
        <v>128</v>
      </c>
      <c r="J14" s="94"/>
      <c r="K14" s="95"/>
      <c r="L14" s="96"/>
      <c r="M14" s="97"/>
      <c r="N14" s="98"/>
      <c r="O14" s="99"/>
      <c r="P14" s="98"/>
      <c r="Q14" s="99"/>
    </row>
    <row r="15" spans="1:17" x14ac:dyDescent="0.2">
      <c r="A15" s="91"/>
      <c r="B15" s="92"/>
      <c r="C15" s="93"/>
      <c r="D15" s="6">
        <f t="shared" si="0"/>
        <v>0</v>
      </c>
      <c r="E15" s="44"/>
      <c r="F15" s="41"/>
      <c r="G15" s="41"/>
      <c r="I15" s="2" t="s">
        <v>10</v>
      </c>
      <c r="J15" s="94"/>
      <c r="K15" s="95"/>
      <c r="L15" s="96"/>
      <c r="M15" s="97"/>
      <c r="N15" s="98"/>
      <c r="O15" s="99"/>
      <c r="P15" s="98"/>
      <c r="Q15" s="99"/>
    </row>
    <row r="16" spans="1:17" x14ac:dyDescent="0.2">
      <c r="A16" s="91"/>
      <c r="B16" s="92"/>
      <c r="C16" s="93"/>
      <c r="D16" s="6">
        <f t="shared" si="0"/>
        <v>0</v>
      </c>
      <c r="E16" s="44"/>
      <c r="F16" s="41"/>
      <c r="G16" s="41"/>
      <c r="I16" s="2" t="s">
        <v>129</v>
      </c>
      <c r="J16" s="94"/>
      <c r="K16" s="95"/>
      <c r="L16" s="96"/>
      <c r="M16" s="97"/>
      <c r="N16" s="98"/>
      <c r="O16" s="99"/>
      <c r="P16" s="98"/>
      <c r="Q16" s="99"/>
    </row>
    <row r="17" spans="1:17" x14ac:dyDescent="0.2">
      <c r="A17" s="91"/>
      <c r="B17" s="92"/>
      <c r="C17" s="93"/>
      <c r="D17" s="6">
        <f t="shared" si="0"/>
        <v>0</v>
      </c>
      <c r="E17" s="44"/>
      <c r="F17" s="41"/>
      <c r="G17" s="41"/>
      <c r="I17" s="2" t="s">
        <v>12</v>
      </c>
      <c r="J17" s="94"/>
      <c r="K17" s="95"/>
      <c r="L17" s="96"/>
      <c r="M17" s="97"/>
      <c r="N17" s="98"/>
      <c r="O17" s="99"/>
      <c r="P17" s="98"/>
      <c r="Q17" s="99"/>
    </row>
    <row r="18" spans="1:17" ht="13.5" thickBot="1" x14ac:dyDescent="0.25">
      <c r="A18" s="91"/>
      <c r="B18" s="92"/>
      <c r="C18" s="93"/>
      <c r="D18" s="6">
        <f t="shared" si="0"/>
        <v>0</v>
      </c>
      <c r="E18" s="44"/>
      <c r="F18" s="41"/>
      <c r="G18" s="41"/>
      <c r="I18" s="2" t="s">
        <v>45</v>
      </c>
      <c r="J18" s="103"/>
      <c r="K18" s="104"/>
      <c r="L18" s="105"/>
      <c r="M18" s="106"/>
      <c r="N18" s="107"/>
      <c r="O18" s="99"/>
      <c r="P18" s="107"/>
      <c r="Q18" s="99"/>
    </row>
    <row r="19" spans="1:17" ht="13.5" thickBot="1" x14ac:dyDescent="0.25">
      <c r="A19" s="108" t="s">
        <v>34</v>
      </c>
      <c r="B19" s="109"/>
      <c r="C19" s="110"/>
      <c r="D19" s="7">
        <f t="shared" si="0"/>
        <v>0</v>
      </c>
      <c r="E19" s="45"/>
      <c r="F19" s="42"/>
      <c r="G19" s="42"/>
      <c r="I19" s="111" t="s">
        <v>130</v>
      </c>
      <c r="J19" s="112">
        <f>SUM(J12:J18)</f>
        <v>0</v>
      </c>
      <c r="K19" s="113">
        <f>SUM(K12:K18)</f>
        <v>0</v>
      </c>
      <c r="L19" s="114">
        <f>SUM(L12:L18)</f>
        <v>0</v>
      </c>
      <c r="M19" s="115">
        <f>SUM(M12:M18)</f>
        <v>0</v>
      </c>
      <c r="N19" s="116">
        <f>SUM(N12:N18)</f>
        <v>0</v>
      </c>
      <c r="O19" s="117"/>
      <c r="P19" s="118">
        <f>SUM(O12:O18)</f>
        <v>0</v>
      </c>
      <c r="Q19" s="117"/>
    </row>
    <row r="20" spans="1:17" ht="13.5" thickTop="1" x14ac:dyDescent="0.2">
      <c r="A20" s="119" t="s">
        <v>7</v>
      </c>
      <c r="B20" s="120">
        <f>SUM(B11:B19)</f>
        <v>0</v>
      </c>
      <c r="C20" s="121">
        <f>SUM(C11:C19)</f>
        <v>0</v>
      </c>
      <c r="D20" s="5">
        <f t="shared" si="0"/>
        <v>0</v>
      </c>
      <c r="E20" s="9">
        <f>SUM(E11:E19)</f>
        <v>0</v>
      </c>
      <c r="F20" s="8">
        <f>SUM(F11:F19)</f>
        <v>0</v>
      </c>
      <c r="G20" s="8"/>
      <c r="I20" t="s">
        <v>131</v>
      </c>
      <c r="J20" s="122">
        <f>SUM(J19+K19)</f>
        <v>0</v>
      </c>
      <c r="K20" s="123"/>
      <c r="L20" s="124">
        <f>SUM(L19:M19)</f>
        <v>0</v>
      </c>
      <c r="M20" s="125"/>
      <c r="N20" s="126">
        <f>SUM(N19+O19)</f>
        <v>0</v>
      </c>
      <c r="O20" s="127"/>
      <c r="P20" s="128"/>
      <c r="Q20" s="129"/>
    </row>
    <row r="21" spans="1:17" x14ac:dyDescent="0.2">
      <c r="A21" s="119" t="s">
        <v>8</v>
      </c>
      <c r="B21" s="130"/>
      <c r="C21" s="131"/>
      <c r="D21" s="5">
        <f t="shared" si="0"/>
        <v>0</v>
      </c>
      <c r="E21" s="47"/>
      <c r="F21" s="46"/>
      <c r="G21" s="46"/>
      <c r="L21" s="72"/>
      <c r="M21" s="72"/>
    </row>
    <row r="22" spans="1:17" x14ac:dyDescent="0.2">
      <c r="A22" s="119" t="s">
        <v>9</v>
      </c>
      <c r="B22" s="130"/>
      <c r="C22" s="131"/>
      <c r="D22" s="5">
        <f t="shared" si="0"/>
        <v>0</v>
      </c>
      <c r="E22" s="47"/>
      <c r="F22" s="46"/>
      <c r="G22" s="46"/>
      <c r="I22" s="64" t="s">
        <v>132</v>
      </c>
      <c r="K22" s="58" t="s">
        <v>122</v>
      </c>
      <c r="M22" s="58" t="s">
        <v>133</v>
      </c>
      <c r="P22" s="52" t="s">
        <v>134</v>
      </c>
      <c r="Q22" s="52"/>
    </row>
    <row r="23" spans="1:17" x14ac:dyDescent="0.2">
      <c r="A23" s="119" t="s">
        <v>10</v>
      </c>
      <c r="B23" s="130"/>
      <c r="C23" s="131"/>
      <c r="D23" s="5">
        <f t="shared" si="0"/>
        <v>0</v>
      </c>
      <c r="E23" s="47"/>
      <c r="F23" s="46"/>
      <c r="G23" s="46"/>
      <c r="I23" t="s">
        <v>135</v>
      </c>
      <c r="K23" s="94"/>
      <c r="M23" s="132"/>
      <c r="P23" s="133"/>
      <c r="Q23" s="134"/>
    </row>
    <row r="24" spans="1:17" ht="13.5" thickBot="1" x14ac:dyDescent="0.25">
      <c r="A24" s="119" t="s">
        <v>11</v>
      </c>
      <c r="B24" s="130"/>
      <c r="C24" s="131"/>
      <c r="D24" s="5">
        <f t="shared" si="0"/>
        <v>0</v>
      </c>
      <c r="E24" s="47"/>
      <c r="F24" s="46"/>
      <c r="G24" s="46"/>
      <c r="I24" t="s">
        <v>136</v>
      </c>
      <c r="K24" s="103"/>
      <c r="M24" s="135"/>
      <c r="P24" s="136"/>
      <c r="Q24" s="137"/>
    </row>
    <row r="25" spans="1:17" x14ac:dyDescent="0.2">
      <c r="A25" s="119" t="s">
        <v>12</v>
      </c>
      <c r="B25" s="138"/>
      <c r="C25" s="131"/>
      <c r="D25" s="5">
        <f t="shared" si="0"/>
        <v>0</v>
      </c>
      <c r="E25" s="47"/>
      <c r="F25" s="46"/>
      <c r="G25" s="46"/>
      <c r="I25" t="s">
        <v>137</v>
      </c>
      <c r="K25" s="94">
        <f>SUM(K23+K24)</f>
        <v>0</v>
      </c>
      <c r="M25" s="94">
        <f>SUM(M23+M24)</f>
        <v>0</v>
      </c>
      <c r="P25" s="133">
        <f>SUM(P23+P24)</f>
        <v>0</v>
      </c>
      <c r="Q25" s="99"/>
    </row>
    <row r="26" spans="1:17" x14ac:dyDescent="0.2">
      <c r="A26" s="139" t="s">
        <v>13</v>
      </c>
      <c r="B26" s="140"/>
      <c r="C26" s="141"/>
      <c r="D26" s="29"/>
      <c r="E26" s="30"/>
      <c r="F26" s="28"/>
      <c r="G26" s="28"/>
    </row>
    <row r="27" spans="1:17" x14ac:dyDescent="0.2">
      <c r="A27" s="88"/>
      <c r="B27" s="89"/>
      <c r="C27" s="90"/>
      <c r="D27" s="25">
        <f t="shared" si="0"/>
        <v>0</v>
      </c>
      <c r="E27" s="43"/>
      <c r="F27" s="40"/>
      <c r="G27" s="40"/>
      <c r="I27" s="62" t="s">
        <v>138</v>
      </c>
      <c r="J27" s="60"/>
      <c r="K27" s="60"/>
      <c r="L27" s="60"/>
      <c r="M27" s="60" t="s">
        <v>133</v>
      </c>
      <c r="N27" s="60"/>
      <c r="O27" s="60"/>
      <c r="P27" s="60" t="s">
        <v>134</v>
      </c>
      <c r="Q27" s="60"/>
    </row>
    <row r="28" spans="1:17" x14ac:dyDescent="0.2">
      <c r="A28" s="91"/>
      <c r="B28" s="92"/>
      <c r="C28" s="93"/>
      <c r="D28" s="6">
        <f t="shared" si="0"/>
        <v>0</v>
      </c>
      <c r="E28" s="44"/>
      <c r="F28" s="41"/>
      <c r="G28" s="41"/>
      <c r="I28" s="60" t="s">
        <v>139</v>
      </c>
      <c r="J28" s="60"/>
      <c r="K28" s="60"/>
      <c r="L28" s="60"/>
      <c r="M28" s="142"/>
      <c r="N28" s="60"/>
      <c r="O28" s="60"/>
      <c r="P28" s="142"/>
      <c r="Q28" s="60"/>
    </row>
    <row r="29" spans="1:17" x14ac:dyDescent="0.2">
      <c r="A29" s="91"/>
      <c r="B29" s="92"/>
      <c r="C29" s="93"/>
      <c r="D29" s="6">
        <f t="shared" si="0"/>
        <v>0</v>
      </c>
      <c r="E29" s="44"/>
      <c r="F29" s="41"/>
      <c r="G29" s="41"/>
    </row>
    <row r="30" spans="1:17" x14ac:dyDescent="0.2">
      <c r="A30" s="91"/>
      <c r="B30" s="92"/>
      <c r="C30" s="93"/>
      <c r="D30" s="6">
        <f t="shared" si="0"/>
        <v>0</v>
      </c>
      <c r="E30" s="44"/>
      <c r="F30" s="41"/>
      <c r="G30" s="41"/>
    </row>
    <row r="31" spans="1:17" x14ac:dyDescent="0.2">
      <c r="A31" s="91"/>
      <c r="B31" s="92"/>
      <c r="C31" s="93"/>
      <c r="D31" s="6">
        <f t="shared" si="0"/>
        <v>0</v>
      </c>
      <c r="E31" s="44"/>
      <c r="F31" s="41"/>
      <c r="G31" s="41"/>
      <c r="I31" s="64" t="s">
        <v>140</v>
      </c>
    </row>
    <row r="32" spans="1:17" x14ac:dyDescent="0.2">
      <c r="A32" s="143"/>
      <c r="B32" s="109"/>
      <c r="C32" s="110"/>
      <c r="D32" s="7">
        <f t="shared" si="0"/>
        <v>0</v>
      </c>
      <c r="E32" s="45"/>
      <c r="F32" s="42"/>
      <c r="G32" s="42"/>
      <c r="I32" t="s">
        <v>141</v>
      </c>
      <c r="L32" t="s">
        <v>142</v>
      </c>
      <c r="P32" s="144"/>
      <c r="Q32" s="145"/>
    </row>
    <row r="33" spans="1:17" ht="13.5" thickBot="1" x14ac:dyDescent="0.25">
      <c r="A33" s="119" t="s">
        <v>15</v>
      </c>
      <c r="B33" s="120">
        <f>SUM(B27:B32)</f>
        <v>0</v>
      </c>
      <c r="C33" s="121">
        <f>SUM(C27:C32)</f>
        <v>0</v>
      </c>
      <c r="D33" s="5">
        <f t="shared" si="0"/>
        <v>0</v>
      </c>
      <c r="E33" s="9">
        <f>SUM(E27:E32)</f>
        <v>0</v>
      </c>
      <c r="F33" s="8">
        <f>SUM(F27:F32)</f>
        <v>0</v>
      </c>
      <c r="G33" s="8"/>
      <c r="I33" t="s">
        <v>143</v>
      </c>
      <c r="L33" t="s">
        <v>144</v>
      </c>
      <c r="P33" s="146">
        <f>SUM(N20*0.11)</f>
        <v>0</v>
      </c>
      <c r="Q33" s="147"/>
    </row>
    <row r="34" spans="1:17" x14ac:dyDescent="0.2">
      <c r="A34" s="148"/>
      <c r="B34" s="149"/>
      <c r="C34" s="141"/>
      <c r="D34" s="29"/>
      <c r="E34" s="30"/>
      <c r="F34" s="28"/>
      <c r="G34" s="28"/>
      <c r="L34" t="s">
        <v>145</v>
      </c>
      <c r="P34" s="144"/>
      <c r="Q34" s="145"/>
    </row>
    <row r="35" spans="1:17" ht="13.5" thickBot="1" x14ac:dyDescent="0.25">
      <c r="A35" s="150" t="s">
        <v>14</v>
      </c>
      <c r="B35" s="151">
        <f>SUM(B20,B21,B22,B23,B24,B25,B33)</f>
        <v>0</v>
      </c>
      <c r="C35" s="151">
        <f>SUM(C20,C21,C22,C23,C24,C25,C33)</f>
        <v>0</v>
      </c>
      <c r="D35" s="32">
        <f>SUM(B35:C35)</f>
        <v>0</v>
      </c>
      <c r="E35" s="31">
        <f>SUM(E20,E21,E22,E23,E24,E25,E33)</f>
        <v>0</v>
      </c>
      <c r="F35" s="31">
        <f>SUM(F20,F21,F22,F23,F24,F25,F33)</f>
        <v>0</v>
      </c>
      <c r="G35" s="31"/>
    </row>
    <row r="36" spans="1:17" ht="13.5" thickTop="1" x14ac:dyDescent="0.2">
      <c r="A36" s="71"/>
      <c r="B36" s="72"/>
      <c r="C36" s="72"/>
    </row>
    <row r="37" spans="1:17" ht="13.5" thickBot="1" x14ac:dyDescent="0.25">
      <c r="I37" s="64" t="s">
        <v>146</v>
      </c>
    </row>
    <row r="38" spans="1:17" ht="13.5" thickTop="1" x14ac:dyDescent="0.2">
      <c r="A38" s="33" t="s">
        <v>16</v>
      </c>
      <c r="B38" s="34"/>
      <c r="C38" s="35"/>
      <c r="E38" s="38" t="s">
        <v>20</v>
      </c>
      <c r="F38" s="11"/>
      <c r="G38" s="12"/>
      <c r="I38" s="52" t="s">
        <v>147</v>
      </c>
      <c r="J38" s="52"/>
      <c r="K38" s="52"/>
      <c r="L38" s="52"/>
      <c r="M38" s="52"/>
    </row>
    <row r="39" spans="1:17" ht="13.5" thickBot="1" x14ac:dyDescent="0.25">
      <c r="A39" s="36"/>
      <c r="B39" s="24"/>
      <c r="C39" s="37"/>
      <c r="E39" s="36"/>
      <c r="F39" s="24"/>
      <c r="G39" s="37"/>
      <c r="J39" s="152" t="s">
        <v>148</v>
      </c>
      <c r="K39" s="152" t="s">
        <v>149</v>
      </c>
      <c r="L39" s="152" t="s">
        <v>149</v>
      </c>
      <c r="M39" s="153" t="s">
        <v>150</v>
      </c>
      <c r="O39" t="s">
        <v>151</v>
      </c>
    </row>
    <row r="40" spans="1:17" x14ac:dyDescent="0.2">
      <c r="A40" s="18" t="s">
        <v>17</v>
      </c>
      <c r="B40" s="8">
        <f>B35</f>
        <v>0</v>
      </c>
      <c r="C40" s="23" t="e">
        <f>SUM(B40/B42)</f>
        <v>#DIV/0!</v>
      </c>
      <c r="E40" s="13" t="s">
        <v>21</v>
      </c>
      <c r="F40" s="10"/>
      <c r="G40" s="154"/>
      <c r="I40" s="2" t="s">
        <v>152</v>
      </c>
      <c r="J40" s="94"/>
      <c r="K40" s="94"/>
      <c r="L40" s="94"/>
      <c r="M40" s="94"/>
    </row>
    <row r="41" spans="1:17" ht="13.5" thickBot="1" x14ac:dyDescent="0.25">
      <c r="A41" s="19" t="s">
        <v>18</v>
      </c>
      <c r="B41" s="20">
        <f>C35</f>
        <v>0</v>
      </c>
      <c r="C41" s="26" t="e">
        <f>SUM(B41/B42)</f>
        <v>#DIV/0!</v>
      </c>
      <c r="E41" s="13" t="s">
        <v>22</v>
      </c>
      <c r="F41" s="10"/>
      <c r="G41" s="154"/>
      <c r="I41" s="2" t="s">
        <v>153</v>
      </c>
      <c r="J41" s="103"/>
      <c r="K41" s="103"/>
      <c r="L41" s="103"/>
      <c r="M41" s="103"/>
    </row>
    <row r="42" spans="1:17" x14ac:dyDescent="0.2">
      <c r="A42" s="21" t="s">
        <v>19</v>
      </c>
      <c r="B42" s="22">
        <f>D35</f>
        <v>0</v>
      </c>
      <c r="C42" s="14"/>
      <c r="E42" s="18" t="s">
        <v>23</v>
      </c>
      <c r="F42" s="2"/>
      <c r="G42" s="155"/>
      <c r="I42" s="2" t="s">
        <v>154</v>
      </c>
      <c r="J42" s="94"/>
      <c r="K42" s="94"/>
      <c r="L42" s="94"/>
      <c r="M42" s="94"/>
    </row>
    <row r="43" spans="1:17" ht="13.5" thickBot="1" x14ac:dyDescent="0.25">
      <c r="A43" s="15"/>
      <c r="B43" s="16"/>
      <c r="C43" s="17"/>
      <c r="E43" s="15"/>
      <c r="F43" s="16"/>
      <c r="G43" s="17"/>
      <c r="I43" s="4" t="s">
        <v>155</v>
      </c>
      <c r="J43" s="4"/>
      <c r="K43" s="4"/>
      <c r="L43" s="4"/>
      <c r="M43" s="4"/>
    </row>
    <row r="44" spans="1:17" ht="13.5" thickTop="1" x14ac:dyDescent="0.2">
      <c r="I44" s="2" t="s">
        <v>152</v>
      </c>
      <c r="J44" s="94"/>
      <c r="K44" s="94"/>
      <c r="L44" s="94"/>
      <c r="M44" s="94"/>
    </row>
    <row r="45" spans="1:17" ht="13.5" thickBot="1" x14ac:dyDescent="0.25">
      <c r="A45" s="620" t="s">
        <v>29</v>
      </c>
      <c r="B45" s="549"/>
      <c r="I45" s="2" t="s">
        <v>153</v>
      </c>
      <c r="J45" s="103"/>
      <c r="K45" s="103"/>
      <c r="L45" s="103"/>
      <c r="M45" s="103"/>
    </row>
    <row r="46" spans="1:17" ht="13.5" thickBot="1" x14ac:dyDescent="0.25">
      <c r="A46" t="s">
        <v>24</v>
      </c>
      <c r="B46" s="27">
        <v>0.15</v>
      </c>
      <c r="C46" s="592" t="s">
        <v>42</v>
      </c>
      <c r="I46" s="2" t="s">
        <v>154</v>
      </c>
      <c r="J46" s="94"/>
      <c r="K46" s="94"/>
      <c r="L46" s="94"/>
      <c r="M46" s="94"/>
    </row>
    <row r="47" spans="1:17" ht="13.5" thickBot="1" x14ac:dyDescent="0.25">
      <c r="A47" t="s">
        <v>25</v>
      </c>
      <c r="B47" s="27">
        <v>0.3</v>
      </c>
      <c r="C47" s="621"/>
    </row>
    <row r="48" spans="1:17" ht="13.5" thickBot="1" x14ac:dyDescent="0.25">
      <c r="A48" t="s">
        <v>26</v>
      </c>
      <c r="B48" s="27">
        <v>0.5</v>
      </c>
      <c r="C48" s="621"/>
      <c r="N48" s="24"/>
      <c r="O48" s="24"/>
      <c r="P48" s="24"/>
      <c r="Q48" s="24"/>
    </row>
    <row r="49" spans="1:17" ht="13.5" thickBot="1" x14ac:dyDescent="0.25">
      <c r="A49" t="s">
        <v>27</v>
      </c>
      <c r="B49" s="27">
        <v>0.15</v>
      </c>
      <c r="C49" s="156"/>
      <c r="I49" s="56"/>
      <c r="J49" s="51"/>
      <c r="K49" s="51"/>
      <c r="L49" s="51"/>
      <c r="M49" s="51"/>
      <c r="N49" t="s">
        <v>156</v>
      </c>
    </row>
    <row r="50" spans="1:17" x14ac:dyDescent="0.2">
      <c r="A50" t="s">
        <v>28</v>
      </c>
      <c r="B50" s="27">
        <v>0.25</v>
      </c>
      <c r="C50" s="57"/>
      <c r="I50" s="51"/>
      <c r="J50" s="51"/>
      <c r="K50" s="63"/>
      <c r="L50" s="63"/>
      <c r="M50" s="63"/>
    </row>
    <row r="51" spans="1:17" x14ac:dyDescent="0.2">
      <c r="I51" s="51"/>
      <c r="J51" s="51"/>
      <c r="K51" s="157"/>
      <c r="L51" s="157"/>
      <c r="M51" s="157"/>
    </row>
    <row r="52" spans="1:17" x14ac:dyDescent="0.2">
      <c r="I52" s="51"/>
      <c r="J52" s="51"/>
      <c r="K52" s="157"/>
      <c r="L52" s="157"/>
      <c r="M52" s="157"/>
    </row>
    <row r="53" spans="1:17" x14ac:dyDescent="0.2">
      <c r="I53" s="51"/>
      <c r="J53" s="51"/>
      <c r="K53" s="157"/>
      <c r="L53" s="157"/>
      <c r="M53" s="157"/>
    </row>
    <row r="54" spans="1:17" x14ac:dyDescent="0.2">
      <c r="H54" s="51"/>
      <c r="I54" s="51"/>
      <c r="J54" s="51"/>
      <c r="K54" s="157"/>
      <c r="L54" s="157"/>
      <c r="M54" s="157"/>
      <c r="N54" s="51"/>
      <c r="O54" s="51"/>
      <c r="P54" s="51"/>
      <c r="Q54" s="51"/>
    </row>
  </sheetData>
  <sheetProtection selectLockedCells="1"/>
  <mergeCells count="9">
    <mergeCell ref="L9:M9"/>
    <mergeCell ref="A45:B45"/>
    <mergeCell ref="C46:C48"/>
    <mergeCell ref="A3:G3"/>
    <mergeCell ref="A8:A9"/>
    <mergeCell ref="B8:C8"/>
    <mergeCell ref="D8:D9"/>
    <mergeCell ref="E8:G8"/>
    <mergeCell ref="J9:K9"/>
  </mergeCells>
  <phoneticPr fontId="24" type="noConversion"/>
  <pageMargins left="0.5" right="0.5" top="0.75" bottom="0.75" header="0" footer="0"/>
  <pageSetup scale="7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3:A70"/>
  <sheetViews>
    <sheetView topLeftCell="A56" zoomScale="140" zoomScaleNormal="140" workbookViewId="0">
      <selection activeCell="A71" sqref="A71"/>
    </sheetView>
  </sheetViews>
  <sheetFormatPr defaultColWidth="8.85546875" defaultRowHeight="12.75" x14ac:dyDescent="0.2"/>
  <cols>
    <col min="1" max="1" width="33.28515625" customWidth="1"/>
  </cols>
  <sheetData>
    <row r="3" spans="1:1" x14ac:dyDescent="0.2">
      <c r="A3" s="180" t="s">
        <v>180</v>
      </c>
    </row>
    <row r="4" spans="1:1" x14ac:dyDescent="0.2">
      <c r="A4" t="s">
        <v>25</v>
      </c>
    </row>
    <row r="5" spans="1:1" x14ac:dyDescent="0.2">
      <c r="A5" s="158" t="s">
        <v>183</v>
      </c>
    </row>
    <row r="6" spans="1:1" x14ac:dyDescent="0.2">
      <c r="A6" t="s">
        <v>27</v>
      </c>
    </row>
    <row r="7" spans="1:1" x14ac:dyDescent="0.2">
      <c r="A7" t="s">
        <v>28</v>
      </c>
    </row>
    <row r="10" spans="1:1" x14ac:dyDescent="0.2">
      <c r="A10" s="48"/>
    </row>
    <row r="11" spans="1:1" x14ac:dyDescent="0.2">
      <c r="A11" s="48" t="s">
        <v>63</v>
      </c>
    </row>
    <row r="12" spans="1:1" x14ac:dyDescent="0.2">
      <c r="A12" s="48" t="s">
        <v>64</v>
      </c>
    </row>
    <row r="13" spans="1:1" x14ac:dyDescent="0.2">
      <c r="A13" s="48" t="s">
        <v>65</v>
      </c>
    </row>
    <row r="14" spans="1:1" x14ac:dyDescent="0.2">
      <c r="A14" s="48" t="s">
        <v>66</v>
      </c>
    </row>
    <row r="15" spans="1:1" x14ac:dyDescent="0.2">
      <c r="A15" s="158" t="s">
        <v>162</v>
      </c>
    </row>
    <row r="16" spans="1:1" x14ac:dyDescent="0.2">
      <c r="A16" s="48" t="s">
        <v>67</v>
      </c>
    </row>
    <row r="17" spans="1:1" x14ac:dyDescent="0.2">
      <c r="A17" s="48" t="s">
        <v>68</v>
      </c>
    </row>
    <row r="18" spans="1:1" x14ac:dyDescent="0.2">
      <c r="A18" s="48" t="s">
        <v>69</v>
      </c>
    </row>
    <row r="19" spans="1:1" x14ac:dyDescent="0.2">
      <c r="A19" s="48" t="s">
        <v>70</v>
      </c>
    </row>
    <row r="20" spans="1:1" x14ac:dyDescent="0.2">
      <c r="A20" s="48" t="s">
        <v>71</v>
      </c>
    </row>
    <row r="21" spans="1:1" x14ac:dyDescent="0.2">
      <c r="A21" s="48" t="s">
        <v>72</v>
      </c>
    </row>
    <row r="22" spans="1:1" x14ac:dyDescent="0.2">
      <c r="A22" s="48" t="s">
        <v>73</v>
      </c>
    </row>
    <row r="23" spans="1:1" x14ac:dyDescent="0.2">
      <c r="A23" s="48" t="s">
        <v>74</v>
      </c>
    </row>
    <row r="24" spans="1:1" x14ac:dyDescent="0.2">
      <c r="A24" s="48" t="s">
        <v>75</v>
      </c>
    </row>
    <row r="25" spans="1:1" x14ac:dyDescent="0.2">
      <c r="A25" s="48" t="s">
        <v>76</v>
      </c>
    </row>
    <row r="26" spans="1:1" x14ac:dyDescent="0.2">
      <c r="A26" s="48" t="s">
        <v>77</v>
      </c>
    </row>
    <row r="27" spans="1:1" x14ac:dyDescent="0.2">
      <c r="A27" s="48" t="s">
        <v>78</v>
      </c>
    </row>
    <row r="28" spans="1:1" x14ac:dyDescent="0.2">
      <c r="A28" s="48" t="s">
        <v>79</v>
      </c>
    </row>
    <row r="29" spans="1:1" x14ac:dyDescent="0.2">
      <c r="A29" s="48" t="s">
        <v>81</v>
      </c>
    </row>
    <row r="30" spans="1:1" x14ac:dyDescent="0.2">
      <c r="A30" s="48" t="s">
        <v>80</v>
      </c>
    </row>
    <row r="31" spans="1:1" ht="12" customHeight="1" x14ac:dyDescent="0.2">
      <c r="A31" s="158" t="s">
        <v>290</v>
      </c>
    </row>
    <row r="32" spans="1:1" ht="12" customHeight="1" x14ac:dyDescent="0.2">
      <c r="A32" s="158" t="s">
        <v>299</v>
      </c>
    </row>
    <row r="33" spans="1:1" x14ac:dyDescent="0.2">
      <c r="A33" s="48" t="s">
        <v>82</v>
      </c>
    </row>
    <row r="34" spans="1:1" x14ac:dyDescent="0.2">
      <c r="A34" s="48" t="s">
        <v>83</v>
      </c>
    </row>
    <row r="35" spans="1:1" x14ac:dyDescent="0.2">
      <c r="A35" s="48" t="s">
        <v>84</v>
      </c>
    </row>
    <row r="36" spans="1:1" x14ac:dyDescent="0.2">
      <c r="A36" s="48" t="s">
        <v>85</v>
      </c>
    </row>
    <row r="37" spans="1:1" x14ac:dyDescent="0.2">
      <c r="A37" s="48" t="s">
        <v>86</v>
      </c>
    </row>
    <row r="38" spans="1:1" x14ac:dyDescent="0.2">
      <c r="A38" s="48" t="s">
        <v>87</v>
      </c>
    </row>
    <row r="39" spans="1:1" x14ac:dyDescent="0.2">
      <c r="A39" s="48" t="s">
        <v>88</v>
      </c>
    </row>
    <row r="40" spans="1:1" x14ac:dyDescent="0.2">
      <c r="A40" s="158" t="s">
        <v>291</v>
      </c>
    </row>
    <row r="41" spans="1:1" x14ac:dyDescent="0.2">
      <c r="A41" s="48" t="s">
        <v>89</v>
      </c>
    </row>
    <row r="42" spans="1:1" x14ac:dyDescent="0.2">
      <c r="A42" s="48" t="s">
        <v>90</v>
      </c>
    </row>
    <row r="43" spans="1:1" x14ac:dyDescent="0.2">
      <c r="A43" s="48" t="s">
        <v>91</v>
      </c>
    </row>
    <row r="44" spans="1:1" x14ac:dyDescent="0.2">
      <c r="A44" s="158" t="s">
        <v>298</v>
      </c>
    </row>
    <row r="45" spans="1:1" x14ac:dyDescent="0.2">
      <c r="A45" s="48" t="s">
        <v>92</v>
      </c>
    </row>
    <row r="46" spans="1:1" x14ac:dyDescent="0.2">
      <c r="A46" s="48" t="s">
        <v>93</v>
      </c>
    </row>
    <row r="47" spans="1:1" x14ac:dyDescent="0.2">
      <c r="A47" s="48" t="s">
        <v>94</v>
      </c>
    </row>
    <row r="48" spans="1:1" x14ac:dyDescent="0.2">
      <c r="A48" s="48" t="s">
        <v>95</v>
      </c>
    </row>
    <row r="49" spans="1:1" x14ac:dyDescent="0.2">
      <c r="A49" s="48" t="s">
        <v>59</v>
      </c>
    </row>
    <row r="50" spans="1:1" x14ac:dyDescent="0.2">
      <c r="A50" s="158" t="s">
        <v>292</v>
      </c>
    </row>
    <row r="51" spans="1:1" x14ac:dyDescent="0.2">
      <c r="A51" s="48" t="s">
        <v>96</v>
      </c>
    </row>
    <row r="52" spans="1:1" x14ac:dyDescent="0.2">
      <c r="A52" s="48" t="s">
        <v>97</v>
      </c>
    </row>
    <row r="53" spans="1:1" x14ac:dyDescent="0.2">
      <c r="A53" s="48" t="s">
        <v>98</v>
      </c>
    </row>
    <row r="54" spans="1:1" x14ac:dyDescent="0.2">
      <c r="A54" s="48" t="s">
        <v>99</v>
      </c>
    </row>
    <row r="55" spans="1:1" x14ac:dyDescent="0.2">
      <c r="A55" s="48" t="s">
        <v>100</v>
      </c>
    </row>
    <row r="56" spans="1:1" x14ac:dyDescent="0.2">
      <c r="A56" s="48" t="s">
        <v>101</v>
      </c>
    </row>
    <row r="57" spans="1:1" x14ac:dyDescent="0.2">
      <c r="A57" s="48" t="s">
        <v>102</v>
      </c>
    </row>
    <row r="58" spans="1:1" x14ac:dyDescent="0.2">
      <c r="A58" s="48" t="s">
        <v>103</v>
      </c>
    </row>
    <row r="59" spans="1:1" x14ac:dyDescent="0.2">
      <c r="A59" s="48" t="s">
        <v>104</v>
      </c>
    </row>
    <row r="60" spans="1:1" x14ac:dyDescent="0.2">
      <c r="A60" s="48" t="s">
        <v>105</v>
      </c>
    </row>
    <row r="61" spans="1:1" x14ac:dyDescent="0.2">
      <c r="A61" s="48" t="s">
        <v>106</v>
      </c>
    </row>
    <row r="62" spans="1:1" x14ac:dyDescent="0.2">
      <c r="A62" s="158" t="s">
        <v>293</v>
      </c>
    </row>
    <row r="63" spans="1:1" x14ac:dyDescent="0.2">
      <c r="A63" s="158" t="s">
        <v>294</v>
      </c>
    </row>
    <row r="64" spans="1:1" x14ac:dyDescent="0.2">
      <c r="A64" s="158" t="s">
        <v>295</v>
      </c>
    </row>
    <row r="65" spans="1:1" x14ac:dyDescent="0.2">
      <c r="A65" s="48" t="s">
        <v>107</v>
      </c>
    </row>
    <row r="66" spans="1:1" x14ac:dyDescent="0.2">
      <c r="A66" s="158" t="s">
        <v>296</v>
      </c>
    </row>
    <row r="67" spans="1:1" x14ac:dyDescent="0.2">
      <c r="A67" s="158" t="s">
        <v>297</v>
      </c>
    </row>
    <row r="68" spans="1:1" x14ac:dyDescent="0.2">
      <c r="A68" s="48" t="s">
        <v>108</v>
      </c>
    </row>
    <row r="69" spans="1:1" x14ac:dyDescent="0.2">
      <c r="A69" s="48" t="s">
        <v>109</v>
      </c>
    </row>
    <row r="70" spans="1:1" x14ac:dyDescent="0.2">
      <c r="A70" s="158" t="s">
        <v>303</v>
      </c>
    </row>
  </sheetData>
  <phoneticPr fontId="2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Instructions</vt:lpstr>
      <vt:lpstr>Personnel Allocation - Step 1</vt:lpstr>
      <vt:lpstr>Schedule A</vt:lpstr>
      <vt:lpstr>Project Costs - Step 2 (2 pgs)</vt:lpstr>
      <vt:lpstr>Schedule B</vt:lpstr>
      <vt:lpstr>Application Budget - Step 3</vt:lpstr>
      <vt:lpstr>Cert NonFed Match - Step 4</vt:lpstr>
      <vt:lpstr>Comparison</vt:lpstr>
      <vt:lpstr>Drop Down Box Lists</vt:lpstr>
      <vt:lpstr>fundtype</vt:lpstr>
      <vt:lpstr>MIS</vt:lpstr>
      <vt:lpstr>'Application Budget - Step 3'!Print_Area</vt:lpstr>
      <vt:lpstr>'Cert NonFed Match - Step 4'!Print_Area</vt:lpstr>
      <vt:lpstr>Instructions!Print_Area</vt:lpstr>
      <vt:lpstr>'Personnel Allocation - Step 1'!Print_Area</vt:lpstr>
      <vt:lpstr>'Project Costs - Step 2 (2 pgs)'!Print_Area</vt:lpstr>
      <vt:lpstr>'Schedule A'!Print_Area</vt:lpstr>
    </vt:vector>
  </TitlesOfParts>
  <Company>SWCAA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Knebel</dc:creator>
  <cp:lastModifiedBy>Marie Allen</cp:lastModifiedBy>
  <cp:lastPrinted>2019-06-28T15:47:18Z</cp:lastPrinted>
  <dcterms:created xsi:type="dcterms:W3CDTF">2005-07-29T15:39:10Z</dcterms:created>
  <dcterms:modified xsi:type="dcterms:W3CDTF">2021-03-29T21:16:35Z</dcterms:modified>
</cp:coreProperties>
</file>